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kodzo\Downloads\3, 2022_на верстку_\5_Грозовская\Снежана_от автора_05.10\"/>
    </mc:Choice>
  </mc:AlternateContent>
  <xr:revisionPtr revIDLastSave="0" documentId="13_ncr:1_{604CBFAA-C00F-4DE7-8656-9E7D5BB555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1" i="1" l="1"/>
  <c r="N48" i="1"/>
  <c r="I87" i="1"/>
  <c r="M87" i="1"/>
  <c r="N87" i="1" s="1"/>
  <c r="V87" i="1" s="1"/>
  <c r="AB87" i="1"/>
  <c r="AD87" i="1" s="1"/>
  <c r="O87" i="1" l="1"/>
  <c r="T87" i="1"/>
  <c r="S87" i="1"/>
  <c r="AB93" i="1"/>
  <c r="AB3" i="1" l="1"/>
  <c r="AB4" i="1"/>
  <c r="AB5" i="1"/>
  <c r="AD5" i="1" s="1"/>
  <c r="AB6" i="1"/>
  <c r="AB8" i="1"/>
  <c r="AC8" i="1" s="1"/>
  <c r="AB9" i="1"/>
  <c r="AB10" i="1"/>
  <c r="AC10" i="1" s="1"/>
  <c r="AB11" i="1"/>
  <c r="AB12" i="1"/>
  <c r="AB13" i="1"/>
  <c r="AC13" i="1" s="1"/>
  <c r="AB14" i="1"/>
  <c r="AC14" i="1" s="1"/>
  <c r="AB15" i="1"/>
  <c r="AB16" i="1"/>
  <c r="AD16" i="1" s="1"/>
  <c r="AB17" i="1"/>
  <c r="AD17" i="1" s="1"/>
  <c r="AB18" i="1"/>
  <c r="AB19" i="1"/>
  <c r="AD19" i="1" s="1"/>
  <c r="AB20" i="1"/>
  <c r="AD20" i="1" s="1"/>
  <c r="AB21" i="1"/>
  <c r="AB22" i="1"/>
  <c r="AB24" i="1"/>
  <c r="AB25" i="1"/>
  <c r="AC25" i="1" s="1"/>
  <c r="AB26" i="1"/>
  <c r="AC26" i="1" s="1"/>
  <c r="AB27" i="1"/>
  <c r="AB28" i="1"/>
  <c r="AB29" i="1"/>
  <c r="AB30" i="1"/>
  <c r="AB31" i="1"/>
  <c r="AB32" i="1"/>
  <c r="AC32" i="1" s="1"/>
  <c r="AB33" i="1"/>
  <c r="AC33" i="1" s="1"/>
  <c r="AB34" i="1"/>
  <c r="AC34" i="1" s="1"/>
  <c r="AB35" i="1"/>
  <c r="AD35" i="1" s="1"/>
  <c r="AB36" i="1"/>
  <c r="AD36" i="1" s="1"/>
  <c r="AB37" i="1"/>
  <c r="AC37" i="1" s="1"/>
  <c r="AB38" i="1"/>
  <c r="AC38" i="1" s="1"/>
  <c r="AB39" i="1"/>
  <c r="AC39" i="1" s="1"/>
  <c r="AB40" i="1"/>
  <c r="AC40" i="1" s="1"/>
  <c r="AB41" i="1"/>
  <c r="AC41" i="1" s="1"/>
  <c r="AB42" i="1"/>
  <c r="AC42" i="1" s="1"/>
  <c r="AB43" i="1"/>
  <c r="AC43" i="1" s="1"/>
  <c r="AB44" i="1"/>
  <c r="AC44" i="1" s="1"/>
  <c r="AB45" i="1"/>
  <c r="AC45" i="1" s="1"/>
  <c r="AB46" i="1"/>
  <c r="AC46" i="1" s="1"/>
  <c r="AB47" i="1"/>
  <c r="AC47" i="1" s="1"/>
  <c r="AB48" i="1"/>
  <c r="AD48" i="1" s="1"/>
  <c r="AB49" i="1"/>
  <c r="AD49" i="1" s="1"/>
  <c r="AB50" i="1"/>
  <c r="AD50" i="1" s="1"/>
  <c r="AB51" i="1"/>
  <c r="AD51" i="1" s="1"/>
  <c r="AB52" i="1"/>
  <c r="AD52" i="1" s="1"/>
  <c r="AB53" i="1"/>
  <c r="AD53" i="1" s="1"/>
  <c r="AB54" i="1"/>
  <c r="AC54" i="1" s="1"/>
  <c r="AB55" i="1"/>
  <c r="AB56" i="1"/>
  <c r="AD56" i="1" s="1"/>
  <c r="AB57" i="1"/>
  <c r="AC57" i="1" s="1"/>
  <c r="AB58" i="1"/>
  <c r="AC58" i="1" s="1"/>
  <c r="AB59" i="1"/>
  <c r="AB60" i="1"/>
  <c r="AB61" i="1"/>
  <c r="AB62" i="1"/>
  <c r="AB63" i="1"/>
  <c r="AB64" i="1"/>
  <c r="AD64" i="1" s="1"/>
  <c r="AB65" i="1"/>
  <c r="AB66" i="1"/>
  <c r="AD66" i="1" s="1"/>
  <c r="AB67" i="1"/>
  <c r="AD67" i="1" s="1"/>
  <c r="AB68" i="1"/>
  <c r="AD68" i="1" s="1"/>
  <c r="AB69" i="1"/>
  <c r="AB70" i="1"/>
  <c r="AB71" i="1"/>
  <c r="AD71" i="1" s="1"/>
  <c r="AB72" i="1"/>
  <c r="AD72" i="1" s="1"/>
  <c r="AB73" i="1"/>
  <c r="AD73" i="1" s="1"/>
  <c r="AB74" i="1"/>
  <c r="AB75" i="1"/>
  <c r="AD75" i="1" s="1"/>
  <c r="AB76" i="1"/>
  <c r="AD76" i="1" s="1"/>
  <c r="AB77" i="1"/>
  <c r="AB78" i="1"/>
  <c r="AC78" i="1" s="1"/>
  <c r="AB79" i="1"/>
  <c r="AC79" i="1" s="1"/>
  <c r="AB80" i="1"/>
  <c r="AC80" i="1" s="1"/>
  <c r="AB81" i="1"/>
  <c r="AB82" i="1"/>
  <c r="AB83" i="1"/>
  <c r="AB84" i="1"/>
  <c r="AD84" i="1" s="1"/>
  <c r="AB85" i="1"/>
  <c r="AB86" i="1"/>
  <c r="AB88" i="1"/>
  <c r="AB89" i="1"/>
  <c r="AD89" i="1" s="1"/>
  <c r="AB90" i="1"/>
  <c r="AB91" i="1"/>
  <c r="AD91" i="1" s="1"/>
  <c r="AB92" i="1"/>
  <c r="AD92" i="1" s="1"/>
  <c r="AD93" i="1"/>
  <c r="AB96" i="1"/>
  <c r="AB97" i="1"/>
  <c r="AB98" i="1"/>
  <c r="AB99" i="1"/>
  <c r="AB100" i="1"/>
  <c r="AB101" i="1"/>
  <c r="AB102" i="1"/>
  <c r="AB103" i="1"/>
  <c r="AB105" i="1"/>
  <c r="AB106" i="1"/>
  <c r="AB107" i="1"/>
  <c r="AB108" i="1"/>
  <c r="AB109" i="1"/>
  <c r="AC109" i="1" s="1"/>
  <c r="AB110" i="1"/>
  <c r="AB111" i="1"/>
  <c r="AB112" i="1"/>
  <c r="AD112" i="1" s="1"/>
  <c r="AB113" i="1"/>
  <c r="AB114" i="1"/>
  <c r="AD114" i="1" s="1"/>
  <c r="AB115" i="1"/>
  <c r="AB116" i="1"/>
  <c r="AD116" i="1" s="1"/>
  <c r="AB117" i="1"/>
  <c r="AD117" i="1" s="1"/>
  <c r="AB118" i="1"/>
  <c r="AD118" i="1" s="1"/>
  <c r="AB119" i="1"/>
  <c r="AD119" i="1" s="1"/>
  <c r="AB120" i="1"/>
  <c r="AD120" i="1" s="1"/>
  <c r="AB121" i="1"/>
  <c r="AD121" i="1" s="1"/>
  <c r="AB122" i="1"/>
  <c r="AB123" i="1"/>
  <c r="AB124" i="1"/>
  <c r="AB125" i="1"/>
  <c r="AB126" i="1"/>
  <c r="AC126" i="1" s="1"/>
  <c r="AB127" i="1"/>
  <c r="AB128" i="1"/>
  <c r="AC128" i="1" s="1"/>
  <c r="AB129" i="1"/>
  <c r="AB130" i="1"/>
  <c r="AB131" i="1"/>
  <c r="AB132" i="1"/>
  <c r="AD132" i="1" s="1"/>
  <c r="AB133" i="1"/>
  <c r="AC133" i="1" s="1"/>
  <c r="AB135" i="1"/>
  <c r="AC135" i="1" s="1"/>
  <c r="AB136" i="1"/>
  <c r="AB137" i="1"/>
  <c r="AB138" i="1"/>
  <c r="AD138" i="1" s="1"/>
  <c r="AB139" i="1"/>
  <c r="AB140" i="1"/>
  <c r="AB141" i="1"/>
  <c r="AC141" i="1" s="1"/>
  <c r="AB142" i="1"/>
  <c r="AC142" i="1" s="1"/>
  <c r="AB143" i="1"/>
  <c r="AB2" i="1"/>
  <c r="AD2" i="1" s="1"/>
  <c r="AC90" i="1" l="1"/>
  <c r="AD88" i="1"/>
  <c r="AC143" i="1"/>
  <c r="AC140" i="1"/>
  <c r="AC139" i="1"/>
  <c r="AD137" i="1"/>
  <c r="AD136" i="1"/>
  <c r="AC129" i="1"/>
  <c r="AC130" i="1"/>
  <c r="AC131" i="1"/>
  <c r="AC127" i="1"/>
  <c r="AC125" i="1"/>
  <c r="AC124" i="1"/>
  <c r="AC123" i="1"/>
  <c r="AC122" i="1"/>
  <c r="AC115" i="1"/>
  <c r="AD113" i="1"/>
  <c r="AD111" i="1"/>
  <c r="AC108" i="1"/>
  <c r="AC110" i="1"/>
  <c r="AC107" i="1"/>
  <c r="AC106" i="1"/>
  <c r="AD105" i="1"/>
  <c r="AC101" i="1"/>
  <c r="AC100" i="1"/>
  <c r="AC99" i="1"/>
  <c r="AC98" i="1"/>
  <c r="AC97" i="1"/>
  <c r="AC96" i="1"/>
  <c r="AC102" i="1"/>
  <c r="AC103" i="1"/>
  <c r="AD86" i="1"/>
  <c r="AC85" i="1"/>
  <c r="AC83" i="1"/>
  <c r="AC82" i="1"/>
  <c r="AC81" i="1"/>
  <c r="AD77" i="1"/>
  <c r="AD74" i="1"/>
  <c r="AD70" i="1"/>
  <c r="AD69" i="1"/>
  <c r="AD63" i="1"/>
  <c r="AD65" i="1"/>
  <c r="AD62" i="1"/>
  <c r="AC60" i="1"/>
  <c r="AC61" i="1"/>
  <c r="AC59" i="1"/>
  <c r="AD55" i="1"/>
  <c r="AD30" i="1"/>
  <c r="AC31" i="1"/>
  <c r="AC29" i="1"/>
  <c r="AC28" i="1"/>
  <c r="AC27" i="1"/>
  <c r="AC24" i="1"/>
  <c r="AD22" i="1"/>
  <c r="AD21" i="1"/>
  <c r="AD18" i="1"/>
  <c r="AC15" i="1"/>
  <c r="AC12" i="1"/>
  <c r="AC11" i="1"/>
  <c r="AC9" i="1"/>
  <c r="AD6" i="1"/>
  <c r="AC4" i="1"/>
  <c r="AC3" i="1"/>
  <c r="M51" i="1" l="1"/>
  <c r="N51" i="1" s="1"/>
  <c r="V51" i="1" s="1"/>
  <c r="I51" i="1"/>
  <c r="U97" i="1"/>
  <c r="I97" i="1"/>
  <c r="R97" i="1" s="1"/>
  <c r="M64" i="1"/>
  <c r="N64" i="1" s="1"/>
  <c r="V64" i="1" s="1"/>
  <c r="M62" i="1"/>
  <c r="N62" i="1" s="1"/>
  <c r="V62" i="1" s="1"/>
  <c r="M66" i="1"/>
  <c r="N66" i="1" s="1"/>
  <c r="V66" i="1" s="1"/>
  <c r="M63" i="1"/>
  <c r="N63" i="1" s="1"/>
  <c r="I67" i="1"/>
  <c r="M67" i="1"/>
  <c r="N67" i="1" s="1"/>
  <c r="V67" i="1" s="1"/>
  <c r="M69" i="1"/>
  <c r="N69" i="1" s="1"/>
  <c r="V69" i="1" s="1"/>
  <c r="M68" i="1"/>
  <c r="N68" i="1" s="1"/>
  <c r="U4" i="1"/>
  <c r="M50" i="1"/>
  <c r="N50" i="1" s="1"/>
  <c r="M36" i="1"/>
  <c r="N36" i="1" s="1"/>
  <c r="V36" i="1" s="1"/>
  <c r="M18" i="1"/>
  <c r="N18" i="1" s="1"/>
  <c r="V18" i="1" s="1"/>
  <c r="M30" i="1"/>
  <c r="M16" i="1"/>
  <c r="N16" i="1" s="1"/>
  <c r="M20" i="1"/>
  <c r="N20" i="1" s="1"/>
  <c r="V20" i="1" s="1"/>
  <c r="U8" i="1"/>
  <c r="U9" i="1"/>
  <c r="U11" i="1"/>
  <c r="U10" i="1"/>
  <c r="U12" i="1"/>
  <c r="U15" i="1"/>
  <c r="U14" i="1"/>
  <c r="U13" i="1"/>
  <c r="U27" i="1"/>
  <c r="U24" i="1"/>
  <c r="U26" i="1"/>
  <c r="U25" i="1"/>
  <c r="U28" i="1"/>
  <c r="U29" i="1"/>
  <c r="U32" i="1"/>
  <c r="U31" i="1"/>
  <c r="U33" i="1"/>
  <c r="U34" i="1"/>
  <c r="U46" i="1"/>
  <c r="U44" i="1"/>
  <c r="U37" i="1"/>
  <c r="U47" i="1"/>
  <c r="U42" i="1"/>
  <c r="U45" i="1"/>
  <c r="U43" i="1"/>
  <c r="U39" i="1"/>
  <c r="U38" i="1"/>
  <c r="U41" i="1"/>
  <c r="U40" i="1"/>
  <c r="U54" i="1"/>
  <c r="U58" i="1"/>
  <c r="U59" i="1"/>
  <c r="U57" i="1"/>
  <c r="U60" i="1"/>
  <c r="U61" i="1"/>
  <c r="U80" i="1"/>
  <c r="U81" i="1"/>
  <c r="U79" i="1"/>
  <c r="U82" i="1"/>
  <c r="U78" i="1"/>
  <c r="U83" i="1"/>
  <c r="U85" i="1"/>
  <c r="U90" i="1"/>
  <c r="U102" i="1"/>
  <c r="U100" i="1"/>
  <c r="U96" i="1"/>
  <c r="U99" i="1"/>
  <c r="U101" i="1"/>
  <c r="U98" i="1"/>
  <c r="U103" i="1"/>
  <c r="U106" i="1"/>
  <c r="U107" i="1"/>
  <c r="U108" i="1"/>
  <c r="U109" i="1"/>
  <c r="U110" i="1"/>
  <c r="U115" i="1"/>
  <c r="U127" i="1"/>
  <c r="U125" i="1"/>
  <c r="U128" i="1"/>
  <c r="U123" i="1"/>
  <c r="U126" i="1"/>
  <c r="U124" i="1"/>
  <c r="U122" i="1"/>
  <c r="U130" i="1"/>
  <c r="U131" i="1"/>
  <c r="U129" i="1"/>
  <c r="U133" i="1"/>
  <c r="U135" i="1"/>
  <c r="U140" i="1"/>
  <c r="U139" i="1"/>
  <c r="U141" i="1"/>
  <c r="U142" i="1"/>
  <c r="U143" i="1"/>
  <c r="U3" i="1"/>
  <c r="I6" i="1"/>
  <c r="M2" i="1"/>
  <c r="M6" i="1"/>
  <c r="M5" i="1"/>
  <c r="N5" i="1" s="1"/>
  <c r="V5" i="1" s="1"/>
  <c r="M19" i="1"/>
  <c r="M22" i="1"/>
  <c r="I142" i="1"/>
  <c r="Q142" i="1" s="1"/>
  <c r="I128" i="1"/>
  <c r="R128" i="1" s="1"/>
  <c r="I127" i="1"/>
  <c r="Q127" i="1" s="1"/>
  <c r="M114" i="1"/>
  <c r="N114" i="1" s="1"/>
  <c r="V114" i="1" s="1"/>
  <c r="I112" i="1"/>
  <c r="M93" i="1"/>
  <c r="N93" i="1" s="1"/>
  <c r="V93" i="1" s="1"/>
  <c r="M105" i="1"/>
  <c r="N105" i="1" s="1"/>
  <c r="V105" i="1" s="1"/>
  <c r="M112" i="1"/>
  <c r="N112" i="1" s="1"/>
  <c r="V112" i="1" s="1"/>
  <c r="M111" i="1"/>
  <c r="N111" i="1" s="1"/>
  <c r="V111" i="1" s="1"/>
  <c r="M113" i="1"/>
  <c r="N113" i="1" s="1"/>
  <c r="V113" i="1" s="1"/>
  <c r="M117" i="1"/>
  <c r="M118" i="1"/>
  <c r="M119" i="1"/>
  <c r="N119" i="1" s="1"/>
  <c r="V119" i="1" s="1"/>
  <c r="M116" i="1"/>
  <c r="N116" i="1" s="1"/>
  <c r="V116" i="1" s="1"/>
  <c r="M120" i="1"/>
  <c r="N120" i="1" s="1"/>
  <c r="V120" i="1" s="1"/>
  <c r="M121" i="1"/>
  <c r="V121" i="1" s="1"/>
  <c r="M132" i="1"/>
  <c r="N132" i="1" s="1"/>
  <c r="V132" i="1" s="1"/>
  <c r="M136" i="1"/>
  <c r="M137" i="1"/>
  <c r="M138" i="1"/>
  <c r="N138" i="1" s="1"/>
  <c r="V138" i="1" s="1"/>
  <c r="I92" i="1"/>
  <c r="M92" i="1"/>
  <c r="N92" i="1" s="1"/>
  <c r="V92" i="1" s="1"/>
  <c r="I48" i="1"/>
  <c r="M52" i="1"/>
  <c r="N52" i="1" s="1"/>
  <c r="V52" i="1" s="1"/>
  <c r="I49" i="1"/>
  <c r="M49" i="1"/>
  <c r="N49" i="1" s="1"/>
  <c r="V49" i="1" s="1"/>
  <c r="M48" i="1"/>
  <c r="M53" i="1"/>
  <c r="N53" i="1" s="1"/>
  <c r="V53" i="1" s="1"/>
  <c r="M65" i="1"/>
  <c r="N65" i="1" s="1"/>
  <c r="M70" i="1"/>
  <c r="N70" i="1" s="1"/>
  <c r="V70" i="1" s="1"/>
  <c r="M35" i="1"/>
  <c r="N35" i="1" s="1"/>
  <c r="V35" i="1" s="1"/>
  <c r="M17" i="1"/>
  <c r="N17" i="1" s="1"/>
  <c r="V17" i="1" s="1"/>
  <c r="M56" i="1"/>
  <c r="M55" i="1"/>
  <c r="M75" i="1"/>
  <c r="N75" i="1" s="1"/>
  <c r="V75" i="1" s="1"/>
  <c r="M77" i="1"/>
  <c r="N77" i="1" s="1"/>
  <c r="V77" i="1" s="1"/>
  <c r="M76" i="1"/>
  <c r="N76" i="1" s="1"/>
  <c r="V76" i="1" s="1"/>
  <c r="M71" i="1"/>
  <c r="N71" i="1" s="1"/>
  <c r="V71" i="1" s="1"/>
  <c r="M72" i="1"/>
  <c r="N72" i="1" s="1"/>
  <c r="V72" i="1" s="1"/>
  <c r="M73" i="1"/>
  <c r="N73" i="1" s="1"/>
  <c r="V73" i="1" s="1"/>
  <c r="M74" i="1"/>
  <c r="N74" i="1" s="1"/>
  <c r="V74" i="1" s="1"/>
  <c r="M84" i="1"/>
  <c r="N84" i="1" s="1"/>
  <c r="V84" i="1" s="1"/>
  <c r="M86" i="1"/>
  <c r="N86" i="1" s="1"/>
  <c r="V86" i="1" s="1"/>
  <c r="M89" i="1"/>
  <c r="N89" i="1" s="1"/>
  <c r="V89" i="1" s="1"/>
  <c r="M88" i="1"/>
  <c r="N88" i="1" s="1"/>
  <c r="V88" i="1" s="1"/>
  <c r="M91" i="1"/>
  <c r="N91" i="1" s="1"/>
  <c r="V91" i="1" s="1"/>
  <c r="M21" i="1"/>
  <c r="N21" i="1" s="1"/>
  <c r="V21" i="1" s="1"/>
  <c r="I102" i="1"/>
  <c r="I17" i="1"/>
  <c r="I20" i="1"/>
  <c r="I27" i="1"/>
  <c r="R27" i="1" s="1"/>
  <c r="I21" i="1"/>
  <c r="I16" i="1"/>
  <c r="I18" i="1"/>
  <c r="I24" i="1"/>
  <c r="R24" i="1" s="1"/>
  <c r="I26" i="1"/>
  <c r="R26" i="1" s="1"/>
  <c r="I25" i="1"/>
  <c r="R25" i="1" s="1"/>
  <c r="I28" i="1"/>
  <c r="R28" i="1" s="1"/>
  <c r="I29" i="1"/>
  <c r="R29" i="1" s="1"/>
  <c r="I32" i="1"/>
  <c r="Q32" i="1" s="1"/>
  <c r="I30" i="1"/>
  <c r="I31" i="1"/>
  <c r="R31" i="1" s="1"/>
  <c r="I33" i="1"/>
  <c r="R33" i="1" s="1"/>
  <c r="I34" i="1"/>
  <c r="R34" i="1" s="1"/>
  <c r="I35" i="1"/>
  <c r="I36" i="1"/>
  <c r="I46" i="1"/>
  <c r="Q46" i="1" s="1"/>
  <c r="I44" i="1"/>
  <c r="Q44" i="1" s="1"/>
  <c r="I37" i="1"/>
  <c r="Q37" i="1" s="1"/>
  <c r="I47" i="1"/>
  <c r="R47" i="1" s="1"/>
  <c r="I42" i="1"/>
  <c r="R42" i="1" s="1"/>
  <c r="I45" i="1"/>
  <c r="R45" i="1" s="1"/>
  <c r="I43" i="1"/>
  <c r="Q43" i="1" s="1"/>
  <c r="I39" i="1"/>
  <c r="Q39" i="1" s="1"/>
  <c r="I38" i="1"/>
  <c r="Q38" i="1" s="1"/>
  <c r="I41" i="1"/>
  <c r="Q41" i="1" s="1"/>
  <c r="I40" i="1"/>
  <c r="Q40" i="1" s="1"/>
  <c r="I52" i="1"/>
  <c r="I53" i="1"/>
  <c r="I50" i="1"/>
  <c r="I54" i="1"/>
  <c r="Q54" i="1" s="1"/>
  <c r="I58" i="1"/>
  <c r="Q58" i="1" s="1"/>
  <c r="I56" i="1"/>
  <c r="I55" i="1"/>
  <c r="I59" i="1"/>
  <c r="R59" i="1" s="1"/>
  <c r="I57" i="1"/>
  <c r="Q57" i="1" s="1"/>
  <c r="I60" i="1"/>
  <c r="Q60" i="1" s="1"/>
  <c r="I61" i="1"/>
  <c r="Q61" i="1" s="1"/>
  <c r="I80" i="1"/>
  <c r="Q80" i="1" s="1"/>
  <c r="I75" i="1"/>
  <c r="I63" i="1"/>
  <c r="I81" i="1"/>
  <c r="Q81" i="1" s="1"/>
  <c r="I79" i="1"/>
  <c r="Q79" i="1" s="1"/>
  <c r="I77" i="1"/>
  <c r="I65" i="1"/>
  <c r="I70" i="1"/>
  <c r="I66" i="1"/>
  <c r="I62" i="1"/>
  <c r="I76" i="1"/>
  <c r="I64" i="1"/>
  <c r="I71" i="1"/>
  <c r="I82" i="1"/>
  <c r="I72" i="1"/>
  <c r="I78" i="1"/>
  <c r="I73" i="1"/>
  <c r="I69" i="1"/>
  <c r="I74" i="1"/>
  <c r="I83" i="1"/>
  <c r="I85" i="1"/>
  <c r="I84" i="1"/>
  <c r="I86" i="1"/>
  <c r="I89" i="1"/>
  <c r="I90" i="1"/>
  <c r="I88" i="1"/>
  <c r="I91" i="1"/>
  <c r="I100" i="1"/>
  <c r="Q100" i="1" s="1"/>
  <c r="I96" i="1"/>
  <c r="Q96" i="1" s="1"/>
  <c r="I99" i="1"/>
  <c r="R99" i="1" s="1"/>
  <c r="I101" i="1"/>
  <c r="R101" i="1" s="1"/>
  <c r="I98" i="1"/>
  <c r="R98" i="1" s="1"/>
  <c r="I103" i="1"/>
  <c r="Q103" i="1" s="1"/>
  <c r="I93" i="1"/>
  <c r="I106" i="1"/>
  <c r="R106" i="1" s="1"/>
  <c r="I105" i="1"/>
  <c r="I107" i="1"/>
  <c r="Q107" i="1" s="1"/>
  <c r="I108" i="1"/>
  <c r="Q108" i="1" s="1"/>
  <c r="I109" i="1"/>
  <c r="Q109" i="1" s="1"/>
  <c r="I110" i="1"/>
  <c r="Q110" i="1" s="1"/>
  <c r="I111" i="1"/>
  <c r="I113" i="1"/>
  <c r="I114" i="1"/>
  <c r="I115" i="1"/>
  <c r="Q115" i="1" s="1"/>
  <c r="I117" i="1"/>
  <c r="I118" i="1"/>
  <c r="I125" i="1"/>
  <c r="Q125" i="1" s="1"/>
  <c r="I119" i="1"/>
  <c r="I116" i="1"/>
  <c r="I123" i="1"/>
  <c r="Q123" i="1" s="1"/>
  <c r="I126" i="1"/>
  <c r="Q126" i="1" s="1"/>
  <c r="I124" i="1"/>
  <c r="Q124" i="1" s="1"/>
  <c r="I122" i="1"/>
  <c r="Q122" i="1" s="1"/>
  <c r="I120" i="1"/>
  <c r="I121" i="1"/>
  <c r="I130" i="1"/>
  <c r="R130" i="1" s="1"/>
  <c r="I131" i="1"/>
  <c r="R131" i="1" s="1"/>
  <c r="I129" i="1"/>
  <c r="Q129" i="1" s="1"/>
  <c r="I132" i="1"/>
  <c r="I133" i="1"/>
  <c r="Q133" i="1" s="1"/>
  <c r="I135" i="1"/>
  <c r="Q135" i="1" s="1"/>
  <c r="I136" i="1"/>
  <c r="I137" i="1"/>
  <c r="I138" i="1"/>
  <c r="I140" i="1"/>
  <c r="Q140" i="1" s="1"/>
  <c r="I139" i="1"/>
  <c r="Q139" i="1" s="1"/>
  <c r="I141" i="1"/>
  <c r="Q141" i="1" s="1"/>
  <c r="I143" i="1"/>
  <c r="Q143" i="1" s="1"/>
  <c r="I8" i="1"/>
  <c r="Q8" i="1" s="1"/>
  <c r="I9" i="1"/>
  <c r="Q9" i="1" s="1"/>
  <c r="I11" i="1"/>
  <c r="R11" i="1" s="1"/>
  <c r="I5" i="1"/>
  <c r="I10" i="1"/>
  <c r="R10" i="1" s="1"/>
  <c r="I12" i="1"/>
  <c r="R12" i="1" s="1"/>
  <c r="I15" i="1"/>
  <c r="R15" i="1" s="1"/>
  <c r="I14" i="1"/>
  <c r="Q14" i="1" s="1"/>
  <c r="I13" i="1"/>
  <c r="Q13" i="1" s="1"/>
  <c r="I19" i="1"/>
  <c r="I22" i="1"/>
  <c r="I2" i="1"/>
  <c r="I4" i="1"/>
  <c r="R4" i="1" s="1"/>
  <c r="I3" i="1"/>
  <c r="Q3" i="1" s="1"/>
  <c r="O75" i="1" l="1"/>
  <c r="O71" i="1"/>
  <c r="T71" i="1" s="1"/>
  <c r="O73" i="1"/>
  <c r="T73" i="1" s="1"/>
  <c r="O22" i="1"/>
  <c r="T22" i="1" s="1"/>
  <c r="O121" i="1"/>
  <c r="T121" i="1" s="1"/>
  <c r="O52" i="1"/>
  <c r="T52" i="1" s="1"/>
  <c r="V48" i="1"/>
  <c r="O67" i="1"/>
  <c r="T67" i="1" s="1"/>
  <c r="O93" i="1"/>
  <c r="T93" i="1" s="1"/>
  <c r="O88" i="1"/>
  <c r="T88" i="1" s="1"/>
  <c r="N2" i="1"/>
  <c r="V2" i="1" s="1"/>
  <c r="O17" i="1"/>
  <c r="T17" i="1" s="1"/>
  <c r="O5" i="1"/>
  <c r="T5" i="1" s="1"/>
  <c r="O18" i="1"/>
  <c r="T18" i="1" s="1"/>
  <c r="O51" i="1"/>
  <c r="T51" i="1" s="1"/>
  <c r="O36" i="1"/>
  <c r="T36" i="1" s="1"/>
  <c r="O50" i="1"/>
  <c r="T50" i="1" s="1"/>
  <c r="O137" i="1"/>
  <c r="T137" i="1" s="1"/>
  <c r="O117" i="1"/>
  <c r="T117" i="1" s="1"/>
  <c r="O113" i="1"/>
  <c r="T113" i="1" s="1"/>
  <c r="O63" i="1"/>
  <c r="T63" i="1" s="1"/>
  <c r="O19" i="1"/>
  <c r="T19" i="1" s="1"/>
  <c r="O120" i="1"/>
  <c r="S120" i="1" s="1"/>
  <c r="O72" i="1"/>
  <c r="T72" i="1" s="1"/>
  <c r="O105" i="1"/>
  <c r="T105" i="1" s="1"/>
  <c r="O91" i="1"/>
  <c r="T91" i="1" s="1"/>
  <c r="O35" i="1"/>
  <c r="T35" i="1" s="1"/>
  <c r="O116" i="1"/>
  <c r="T116" i="1" s="1"/>
  <c r="O20" i="1"/>
  <c r="T20" i="1" s="1"/>
  <c r="O2" i="1"/>
  <c r="T2" i="1" s="1"/>
  <c r="O89" i="1"/>
  <c r="T89" i="1" s="1"/>
  <c r="O70" i="1"/>
  <c r="T70" i="1" s="1"/>
  <c r="O49" i="1"/>
  <c r="T49" i="1" s="1"/>
  <c r="O138" i="1"/>
  <c r="T138" i="1" s="1"/>
  <c r="O136" i="1"/>
  <c r="T136" i="1" s="1"/>
  <c r="O118" i="1"/>
  <c r="T118" i="1" s="1"/>
  <c r="O53" i="1"/>
  <c r="T53" i="1" s="1"/>
  <c r="O77" i="1"/>
  <c r="T77" i="1" s="1"/>
  <c r="O30" i="1"/>
  <c r="T30" i="1" s="1"/>
  <c r="O114" i="1"/>
  <c r="T114" i="1" s="1"/>
  <c r="O55" i="1"/>
  <c r="T55" i="1" s="1"/>
  <c r="O21" i="1"/>
  <c r="T21" i="1" s="1"/>
  <c r="O92" i="1"/>
  <c r="T92" i="1" s="1"/>
  <c r="O112" i="1"/>
  <c r="T112" i="1" s="1"/>
  <c r="O111" i="1"/>
  <c r="T111" i="1" s="1"/>
  <c r="O74" i="1"/>
  <c r="T74" i="1" s="1"/>
  <c r="O76" i="1"/>
  <c r="T76" i="1" s="1"/>
  <c r="O56" i="1"/>
  <c r="T56" i="1" s="1"/>
  <c r="O119" i="1"/>
  <c r="T119" i="1" s="1"/>
  <c r="O69" i="1"/>
  <c r="T69" i="1" s="1"/>
  <c r="O62" i="1"/>
  <c r="T62" i="1" s="1"/>
  <c r="O6" i="1"/>
  <c r="T6" i="1" s="1"/>
  <c r="O64" i="1"/>
  <c r="T64" i="1" s="1"/>
  <c r="O66" i="1"/>
  <c r="S66" i="1" s="1"/>
  <c r="R125" i="1"/>
  <c r="O86" i="1"/>
  <c r="S86" i="1" s="1"/>
  <c r="O65" i="1"/>
  <c r="Q97" i="1"/>
  <c r="O84" i="1"/>
  <c r="T84" i="1" s="1"/>
  <c r="O48" i="1"/>
  <c r="O132" i="1"/>
  <c r="T132" i="1" s="1"/>
  <c r="O16" i="1"/>
  <c r="T16" i="1" s="1"/>
  <c r="V63" i="1"/>
  <c r="V68" i="1"/>
  <c r="V50" i="1"/>
  <c r="N30" i="1"/>
  <c r="V30" i="1" s="1"/>
  <c r="V16" i="1"/>
  <c r="T75" i="1"/>
  <c r="V65" i="1"/>
  <c r="Q45" i="1"/>
  <c r="R37" i="1"/>
  <c r="Q15" i="1"/>
  <c r="Q59" i="1"/>
  <c r="Q131" i="1"/>
  <c r="R143" i="1"/>
  <c r="R96" i="1"/>
  <c r="Q98" i="1"/>
  <c r="Q29" i="1"/>
  <c r="R40" i="1"/>
  <c r="R58" i="1"/>
  <c r="R9" i="1"/>
  <c r="R3" i="1"/>
  <c r="Q28" i="1"/>
  <c r="Q27" i="1"/>
  <c r="Q12" i="1"/>
  <c r="Q4" i="1"/>
  <c r="Q130" i="1"/>
  <c r="Q128" i="1"/>
  <c r="Q106" i="1"/>
  <c r="Q101" i="1"/>
  <c r="Q42" i="1"/>
  <c r="R142" i="1"/>
  <c r="R135" i="1"/>
  <c r="R122" i="1"/>
  <c r="R127" i="1"/>
  <c r="R110" i="1"/>
  <c r="R100" i="1"/>
  <c r="R80" i="1"/>
  <c r="R54" i="1"/>
  <c r="R41" i="1"/>
  <c r="R44" i="1"/>
  <c r="R32" i="1"/>
  <c r="R14" i="1"/>
  <c r="R8" i="1"/>
  <c r="Q10" i="1"/>
  <c r="Q99" i="1"/>
  <c r="Q90" i="1"/>
  <c r="Q47" i="1"/>
  <c r="R141" i="1"/>
  <c r="R133" i="1"/>
  <c r="R124" i="1"/>
  <c r="R109" i="1"/>
  <c r="R82" i="1"/>
  <c r="R61" i="1"/>
  <c r="R38" i="1"/>
  <c r="R46" i="1"/>
  <c r="Q34" i="1"/>
  <c r="Q25" i="1"/>
  <c r="Q78" i="1"/>
  <c r="R139" i="1"/>
  <c r="R126" i="1"/>
  <c r="R108" i="1"/>
  <c r="R103" i="1"/>
  <c r="R85" i="1"/>
  <c r="R79" i="1"/>
  <c r="R60" i="1"/>
  <c r="R39" i="1"/>
  <c r="Q33" i="1"/>
  <c r="Q26" i="1"/>
  <c r="Q11" i="1"/>
  <c r="R140" i="1"/>
  <c r="R129" i="1"/>
  <c r="R123" i="1"/>
  <c r="R115" i="1"/>
  <c r="R107" i="1"/>
  <c r="R102" i="1"/>
  <c r="R83" i="1"/>
  <c r="R81" i="1"/>
  <c r="R57" i="1"/>
  <c r="R43" i="1"/>
  <c r="R13" i="1"/>
  <c r="Q31" i="1"/>
  <c r="Q24" i="1"/>
  <c r="Q82" i="1"/>
  <c r="Q85" i="1"/>
  <c r="R78" i="1"/>
  <c r="Q102" i="1"/>
  <c r="Q83" i="1"/>
  <c r="R90" i="1"/>
  <c r="N22" i="1"/>
  <c r="N6" i="1"/>
  <c r="V6" i="1" s="1"/>
  <c r="N19" i="1"/>
  <c r="N118" i="1"/>
  <c r="V118" i="1" s="1"/>
  <c r="N55" i="1"/>
  <c r="V55" i="1" s="1"/>
  <c r="N137" i="1"/>
  <c r="V137" i="1" s="1"/>
  <c r="N56" i="1"/>
  <c r="V56" i="1" s="1"/>
  <c r="N136" i="1"/>
  <c r="V136" i="1" s="1"/>
  <c r="N117" i="1"/>
  <c r="V117" i="1" s="1"/>
  <c r="S18" i="1" l="1"/>
  <c r="S67" i="1"/>
  <c r="S51" i="1"/>
  <c r="S69" i="1"/>
  <c r="S36" i="1"/>
  <c r="S20" i="1"/>
  <c r="S50" i="1"/>
  <c r="S64" i="1"/>
  <c r="T120" i="1"/>
  <c r="S89" i="1"/>
  <c r="S112" i="1"/>
  <c r="S84" i="1"/>
  <c r="T66" i="1"/>
  <c r="S92" i="1"/>
  <c r="S48" i="1"/>
  <c r="T48" i="1"/>
  <c r="T86" i="1"/>
  <c r="S65" i="1"/>
  <c r="T65" i="1"/>
  <c r="S16" i="1"/>
  <c r="S62" i="1"/>
  <c r="S63" i="1"/>
  <c r="S30" i="1"/>
  <c r="S75" i="1"/>
  <c r="S35" i="1"/>
  <c r="S22" i="1"/>
  <c r="V22" i="1"/>
  <c r="S19" i="1"/>
  <c r="V19" i="1"/>
  <c r="S5" i="1"/>
  <c r="S74" i="1"/>
  <c r="S105" i="1"/>
  <c r="S55" i="1"/>
  <c r="S114" i="1"/>
  <c r="S77" i="1"/>
  <c r="S111" i="1"/>
  <c r="S71" i="1"/>
  <c r="S116" i="1"/>
  <c r="S119" i="1"/>
  <c r="S118" i="1"/>
  <c r="S138" i="1"/>
  <c r="S121" i="1"/>
  <c r="S53" i="1"/>
  <c r="S56" i="1"/>
  <c r="S73" i="1"/>
  <c r="S49" i="1"/>
  <c r="S91" i="1"/>
  <c r="S113" i="1"/>
  <c r="S136" i="1"/>
  <c r="S88" i="1"/>
  <c r="S137" i="1"/>
  <c r="S70" i="1"/>
  <c r="S21" i="1"/>
  <c r="S93" i="1"/>
  <c r="S117" i="1"/>
  <c r="S52" i="1"/>
  <c r="S132" i="1"/>
  <c r="S76" i="1"/>
  <c r="S72" i="1"/>
  <c r="S6" i="1"/>
  <c r="S17" i="1"/>
  <c r="S2" i="1"/>
</calcChain>
</file>

<file path=xl/sharedStrings.xml><?xml version="1.0" encoding="utf-8"?>
<sst xmlns="http://schemas.openxmlformats.org/spreadsheetml/2006/main" count="378" uniqueCount="247">
  <si>
    <t>ГОРОД</t>
  </si>
  <si>
    <t>КАРГОПОЛЬ</t>
  </si>
  <si>
    <t>АРХАН</t>
  </si>
  <si>
    <t>СОЛЬВЫЧЕГОДСК</t>
  </si>
  <si>
    <t>АСТРАХАНЬ</t>
  </si>
  <si>
    <t>АСТР</t>
  </si>
  <si>
    <t>С. ВЕРХОТОР</t>
  </si>
  <si>
    <t>БАШК</t>
  </si>
  <si>
    <t>С. ВОСКРЕСЕНСКОЕ</t>
  </si>
  <si>
    <t>С. ЗИЛАИР</t>
  </si>
  <si>
    <t>С. КЛЯШЕВО</t>
  </si>
  <si>
    <t>СТЕРЛИТАМАК</t>
  </si>
  <si>
    <t>С. ТЕМЯСОВО</t>
  </si>
  <si>
    <t xml:space="preserve">С. НИКОЛО-БЕРЁЗОВКА </t>
  </si>
  <si>
    <t>КЯХТА</t>
  </si>
  <si>
    <t>БУРЯТ</t>
  </si>
  <si>
    <t>ВЛАДИМИР</t>
  </si>
  <si>
    <t>ВЛАД</t>
  </si>
  <si>
    <t>ГОРОХОВЕЦ</t>
  </si>
  <si>
    <t>СУЗДАЛЬ</t>
  </si>
  <si>
    <t>БЕЛОЗЁРСК</t>
  </si>
  <si>
    <t>ВОЛОГ</t>
  </si>
  <si>
    <t>ВЕЛИКИЙ УСТЮГ</t>
  </si>
  <si>
    <t>С. ВЕРХОВАЖЬЕ</t>
  </si>
  <si>
    <t>ВОЛОГДА</t>
  </si>
  <si>
    <t>ВЫТЕГРА</t>
  </si>
  <si>
    <t>ГРЯЗОВЕЦ</t>
  </si>
  <si>
    <t>КАДНИКОВ</t>
  </si>
  <si>
    <t>КИРИЛЛОВ</t>
  </si>
  <si>
    <t>НИКОЛЬСК</t>
  </si>
  <si>
    <t>ТОТЬМА</t>
  </si>
  <si>
    <t>УСТЮЖНА</t>
  </si>
  <si>
    <t>ФЕРАПОНТОВО</t>
  </si>
  <si>
    <t>ЧЕРЕПОВЕЦ</t>
  </si>
  <si>
    <t>ДЕРБЕНТ</t>
  </si>
  <si>
    <t>ДАГЕС</t>
  </si>
  <si>
    <t>КИНЕШМА</t>
  </si>
  <si>
    <t>ИВАН</t>
  </si>
  <si>
    <t>ПЛЁС</t>
  </si>
  <si>
    <t>ШУЯ</t>
  </si>
  <si>
    <t>ИРКУТСК</t>
  </si>
  <si>
    <t>ИРКУТ</t>
  </si>
  <si>
    <t>БОРОВСК</t>
  </si>
  <si>
    <t>КАЛУЖ</t>
  </si>
  <si>
    <t>СОРТАВАЛА</t>
  </si>
  <si>
    <t>КАРЕЛ</t>
  </si>
  <si>
    <t>КИРОВ</t>
  </si>
  <si>
    <t>БУЙ</t>
  </si>
  <si>
    <t>КОСТР</t>
  </si>
  <si>
    <t>ГАЛИЧ</t>
  </si>
  <si>
    <t>КОЛОГРИВ</t>
  </si>
  <si>
    <t>КОСТРОМА</t>
  </si>
  <si>
    <t>МАКАРЬЕВ</t>
  </si>
  <si>
    <t>НЕРЕХТА</t>
  </si>
  <si>
    <t>П.КРАСНОЕ-НА-ВОЛГЕ</t>
  </si>
  <si>
    <t>П.СУДИСЛАВЛЬ</t>
  </si>
  <si>
    <t>П.СУСАНИНО</t>
  </si>
  <si>
    <t>СОЛИГАЛИЧ</t>
  </si>
  <si>
    <t>ЧУХЛОМА</t>
  </si>
  <si>
    <t>АНАПА</t>
  </si>
  <si>
    <t>КРАСН</t>
  </si>
  <si>
    <t xml:space="preserve">АРМАВИР </t>
  </si>
  <si>
    <t>ЕЙСК</t>
  </si>
  <si>
    <t>КРАСНОДАР</t>
  </si>
  <si>
    <t>СОЧИ</t>
  </si>
  <si>
    <t>ТАМАНЬ СТ.</t>
  </si>
  <si>
    <t xml:space="preserve">ЕНИСЕЙСК </t>
  </si>
  <si>
    <t>КРАСНОЯРСК</t>
  </si>
  <si>
    <t>ВЫБОРГ</t>
  </si>
  <si>
    <t>ЛЕН</t>
  </si>
  <si>
    <t>ИВАНГОРОД</t>
  </si>
  <si>
    <t>НОВАЯ ЛАДОГА</t>
  </si>
  <si>
    <t>ПЕТЕРБУРГ</t>
  </si>
  <si>
    <t>ШЛИССЕЛЬБУРГ</t>
  </si>
  <si>
    <t>ЕЛЕЦ</t>
  </si>
  <si>
    <t>ЛИП</t>
  </si>
  <si>
    <t>КОЗЬМОДЕМЬЯНСК</t>
  </si>
  <si>
    <t>МАРИЙ ЭЛ</t>
  </si>
  <si>
    <t>БРОННИЦЫ</t>
  </si>
  <si>
    <t>МОС</t>
  </si>
  <si>
    <t>ВЕРЕЯ</t>
  </si>
  <si>
    <t>ВОЛОКАМСК</t>
  </si>
  <si>
    <t>ДМИТРОВ</t>
  </si>
  <si>
    <t>ЕГОРЬЕВСК</t>
  </si>
  <si>
    <t>ЗАРАЙСК</t>
  </si>
  <si>
    <t>ЗВЕНИГОРОД</t>
  </si>
  <si>
    <t>ИСТРА</t>
  </si>
  <si>
    <t>КАШИРА</t>
  </si>
  <si>
    <t>КЛИН</t>
  </si>
  <si>
    <t>КОЛОМНА</t>
  </si>
  <si>
    <t>МОЖАЙСК</t>
  </si>
  <si>
    <t>НОГИНСК</t>
  </si>
  <si>
    <t>ОЗЁРЫ</t>
  </si>
  <si>
    <t>ОРЕХОВО-ЗУЕВО</t>
  </si>
  <si>
    <t>ПАВЛОВСКИЙ ПОСАД</t>
  </si>
  <si>
    <t>ПОДОЛЬСК</t>
  </si>
  <si>
    <t>РУЗА</t>
  </si>
  <si>
    <t>СЕРГИЕВ ПОСАД</t>
  </si>
  <si>
    <t>СЕРПУХОВ</t>
  </si>
  <si>
    <t>ТАЛДОМ</t>
  </si>
  <si>
    <t>ЧЕХОВ</t>
  </si>
  <si>
    <t>АРЗАМАС</t>
  </si>
  <si>
    <t>НИЖЕГ</t>
  </si>
  <si>
    <t>ДЗЕРЖИНСК</t>
  </si>
  <si>
    <t>СТАРАЯ РУССА</t>
  </si>
  <si>
    <t>НОВГ</t>
  </si>
  <si>
    <t>БУГУРУСЛАН</t>
  </si>
  <si>
    <t>ОРЕНБ</t>
  </si>
  <si>
    <t>БУЗУЛУК</t>
  </si>
  <si>
    <t>ОРЕНБУРГ</t>
  </si>
  <si>
    <t>ОРСК</t>
  </si>
  <si>
    <t>ВЕЛИКИЕ ЛУКИ</t>
  </si>
  <si>
    <t>ПСКОВ</t>
  </si>
  <si>
    <t>ГДОВ</t>
  </si>
  <si>
    <t>ИЗБОРСК</t>
  </si>
  <si>
    <t>НЕВЕЛЬ</t>
  </si>
  <si>
    <t>НОВОРЖЕВ</t>
  </si>
  <si>
    <t>ОПОЧКА</t>
  </si>
  <si>
    <t>ОСТРОВ</t>
  </si>
  <si>
    <t>ПЕЧОРЫ</t>
  </si>
  <si>
    <t>ПОРХОВ</t>
  </si>
  <si>
    <t>ПУШКИНСКИЕ ГОРЫ</t>
  </si>
  <si>
    <t>С. ВЕЛЬЕ</t>
  </si>
  <si>
    <t>СЕБЕЖ</t>
  </si>
  <si>
    <t>С.НАР</t>
  </si>
  <si>
    <t>РЕС.СЕВ ОСЕТ-АЛ</t>
  </si>
  <si>
    <t>АЗОВ</t>
  </si>
  <si>
    <t>РОСТ</t>
  </si>
  <si>
    <t>СТАРОЧЕРКАССКАЯ СТ.</t>
  </si>
  <si>
    <t xml:space="preserve">ТАГАНРОГ </t>
  </si>
  <si>
    <t>С. ИЖЕВСКОЕ</t>
  </si>
  <si>
    <t>РЯЗ</t>
  </si>
  <si>
    <t xml:space="preserve">КАСИМОВ </t>
  </si>
  <si>
    <t>РЯЗАНЬ</t>
  </si>
  <si>
    <t>САМАРА</t>
  </si>
  <si>
    <t>САМ</t>
  </si>
  <si>
    <t>СЫЗРАНЬ</t>
  </si>
  <si>
    <t>ВОЛЬСК</t>
  </si>
  <si>
    <t>САРАТ</t>
  </si>
  <si>
    <t>ВЕРХОТУРЬЕ</t>
  </si>
  <si>
    <t>СВЕРД</t>
  </si>
  <si>
    <t>СМОЛЕНСК</t>
  </si>
  <si>
    <t>СМОЛ</t>
  </si>
  <si>
    <t>БИЛЯРСК</t>
  </si>
  <si>
    <t>ТАТАР</t>
  </si>
  <si>
    <t>БОЛГАР</t>
  </si>
  <si>
    <t>БУГУЛЬМА</t>
  </si>
  <si>
    <t>БУИНСК</t>
  </si>
  <si>
    <t>ЕЛАБУГА</t>
  </si>
  <si>
    <t>КАЗАНЬ</t>
  </si>
  <si>
    <t>ЛАИШЕВО</t>
  </si>
  <si>
    <t>МАМАДЫШ</t>
  </si>
  <si>
    <t>МЕНДЕЛЕЕВСК</t>
  </si>
  <si>
    <t>МЕНЗЕЛИНСК</t>
  </si>
  <si>
    <t>С.СВИЯЖСК</t>
  </si>
  <si>
    <t>ТЕТЮШИ</t>
  </si>
  <si>
    <t>ЧИСТОПОЛЬ</t>
  </si>
  <si>
    <t>ОСТАШКОВ</t>
  </si>
  <si>
    <t>ТВЕР</t>
  </si>
  <si>
    <t>ТОРЖОК</t>
  </si>
  <si>
    <t>ТОРОПЕЦ</t>
  </si>
  <si>
    <t>С. НАРЫМ</t>
  </si>
  <si>
    <t>ТОМСК</t>
  </si>
  <si>
    <t>БЕЛЁВ</t>
  </si>
  <si>
    <t>ТУЛ</t>
  </si>
  <si>
    <t>КРАПИВНА С.</t>
  </si>
  <si>
    <t>Р.П. КАРСУН</t>
  </si>
  <si>
    <t>УЛЬЯН</t>
  </si>
  <si>
    <t>Р.П. СУРСКОЕ</t>
  </si>
  <si>
    <t xml:space="preserve">АЛАТЫРЬ </t>
  </si>
  <si>
    <t>ЧУВАШ</t>
  </si>
  <si>
    <t>ЯДРИН</t>
  </si>
  <si>
    <t>РОСТОВ</t>
  </si>
  <si>
    <t>ЯРОСЛ</t>
  </si>
  <si>
    <t xml:space="preserve">ТУТАЕВ </t>
  </si>
  <si>
    <t>ЯРОСЛАВЛЬ</t>
  </si>
  <si>
    <t>Сортовальское городское поселение</t>
  </si>
  <si>
    <t>Грязовецкое городское поселение</t>
  </si>
  <si>
    <t>Сельсое поселение Верховажское</t>
  </si>
  <si>
    <t>Зилаирский сельсовет</t>
  </si>
  <si>
    <t>Воскресенский сельсовет</t>
  </si>
  <si>
    <t>Таманское сельское поселение</t>
  </si>
  <si>
    <t>Ивангородское гордское поселение</t>
  </si>
  <si>
    <t>Новоладожское городское поселение</t>
  </si>
  <si>
    <t>Шлиссельбургское городское поселение</t>
  </si>
  <si>
    <t>Городское поселение Волокамск</t>
  </si>
  <si>
    <t>городской округ</t>
  </si>
  <si>
    <t>городское поселение</t>
  </si>
  <si>
    <t>город Дзержинск гор округ</t>
  </si>
  <si>
    <t>город Орск гор округ</t>
  </si>
  <si>
    <t>город Бугуруслан гор округ</t>
  </si>
  <si>
    <t>город Оренбург гор округ</t>
  </si>
  <si>
    <t>городское поселение Пушкиногорье</t>
  </si>
  <si>
    <t>городское поселение Себеж</t>
  </si>
  <si>
    <t>городской округ Самара</t>
  </si>
  <si>
    <t>городской округ Сызрань</t>
  </si>
  <si>
    <t>Билярское сельское поселение</t>
  </si>
  <si>
    <t>городской округ Верхотурский</t>
  </si>
  <si>
    <t>городское поселение город Вольск</t>
  </si>
  <si>
    <t>городское поселение город Болгар</t>
  </si>
  <si>
    <t>городское поселение город Елабуга</t>
  </si>
  <si>
    <t>городское поселение город Лаишево</t>
  </si>
  <si>
    <t>городское поселение город Тетюши</t>
  </si>
  <si>
    <t>городское поселение город Чистополь</t>
  </si>
  <si>
    <t>городское поселение Сенгилеевское</t>
  </si>
  <si>
    <t>Нарымское сельское поселение</t>
  </si>
  <si>
    <t>городское поселение Карсунское</t>
  </si>
  <si>
    <t>городское поселение Сурское</t>
  </si>
  <si>
    <t>ЧИСЛО ЖИТ ГОР. ТЫС. ЧЕЛ.</t>
  </si>
  <si>
    <t>Городское поселение Сольвычегодское</t>
  </si>
  <si>
    <t>24,8</t>
  </si>
  <si>
    <t>Городское поселение</t>
  </si>
  <si>
    <t>Верхоторский сельсовет</t>
  </si>
  <si>
    <t>Темясовский сельсовет</t>
  </si>
  <si>
    <t>Городское поселение, г.Кириллов</t>
  </si>
  <si>
    <t>Городское поселение Плесское</t>
  </si>
  <si>
    <t>сельское поселение Старочеркасское</t>
  </si>
  <si>
    <t>СЕНГИЛЕЙ</t>
  </si>
  <si>
    <t>ОКН (РЕЕСТР + ВЫЯВЛЕННЫЕ) ВСЕ</t>
  </si>
  <si>
    <t>ДОХОДЫ БЮДЖЕТА/ЧИСЛ. ЖИТ. МО, РУБ.</t>
  </si>
  <si>
    <t>ДОХОДЫ БЮДЖЕТА/ЧИСЛ. ЖИТ. ГОР., РУБ.</t>
  </si>
  <si>
    <t xml:space="preserve">СРЕДНЕГОД. ДОХОДЫ БЮДЖЕТА ГОР., ТЫС. РУБ. </t>
  </si>
  <si>
    <t>КОЛ-ВО КВ.М НА ЧЕЛ., МО (ОБЩ. S ЖИЛ. ПОМ./ЧИСЛО ЖИТ.)</t>
  </si>
  <si>
    <t>КОЛ-ВО КВ.М НА ЧЕЛ., ГОР. (ОБЩ. S ЖИЛ. ПОМ./ЧИСЛО ЖИТ.)</t>
  </si>
  <si>
    <t>СРЕДНЕГОД. ОБЪЕМ СТРОИТ. ТЫС. КВ.М</t>
  </si>
  <si>
    <t xml:space="preserve">ОБЩ. S ЖИЛ. ПОМ., ТЫС. КВ.М </t>
  </si>
  <si>
    <t>ТИП ПОСЕЛЕНИЯ МУН. ОБРАЗ. (МО)</t>
  </si>
  <si>
    <t>ЧИСЛО ЖИТ. МО, ТЫС. ЧЕЛ.</t>
  </si>
  <si>
    <t xml:space="preserve">% ЖИТ. ГОР. ОТ ЧИСЛА ЖИТ. МО, ТЫС. ЧЕЛ. </t>
  </si>
  <si>
    <t>РЕГИОН</t>
  </si>
  <si>
    <t>% ОБЩ. S ЖИЛ. ПОМ. ГОР. ОТ ОБЩ. S ЖИЛ. ПОМ. МО, ТЫС. КВ.М</t>
  </si>
  <si>
    <t>% СРЕДНЕГОД. ОБЪЕМ СТРОИТ. ПО ГОР. ОТ СРЕДН. ОБЪЕМА СТРОИТ. МО</t>
  </si>
  <si>
    <t xml:space="preserve">% СРЕДНЕГОД. ОБЪЕМ СТРОИТ., ОБЩИЙ </t>
  </si>
  <si>
    <t>1.ИНТЕНСИВНОСТЬ СТРОИТ. ГОР., % (СРЕДНЕГОД./ОБЩ. ЖИЛ. S*100)</t>
  </si>
  <si>
    <t xml:space="preserve">2.ИНТЕНСИВНОСТЬ СТРОИТ. ГОР., КВ.М (СРЕДНЕГОД./ЧИС. ЖИТ.*100) </t>
  </si>
  <si>
    <t>1.ИНТЕНСИВНОСТЬ СТРОИТ. МО, % (СРЕДНЕГОД./ОБЩ. ЖИЛ. S*100)</t>
  </si>
  <si>
    <t xml:space="preserve">2.ИНТЕНСИВНОСТЬ СТРОИТ. МО, КВ.М (СРЕДНЕГОД./ЧИС. ЖИТ.*100) </t>
  </si>
  <si>
    <t>2019 Г.</t>
  </si>
  <si>
    <t>2018 Г.</t>
  </si>
  <si>
    <t>2017 Г.</t>
  </si>
  <si>
    <t>2016 Г.</t>
  </si>
  <si>
    <t>ДОХОДЫ БЮДЖЕТА ГОР., ТЫС. РУБ. 2020 Г.</t>
  </si>
  <si>
    <t>ДОХОДЫ БЮДЖЕТА ГОР., ТЫС. РУБ. 2019 Г.</t>
  </si>
  <si>
    <t>ДОХОДЫ БЮДЖЕТА ГОР., ТЫС. РУБ. 2018 Г.</t>
  </si>
  <si>
    <t>ДОХОДЫ БЮДЖЕТА ГОР., ТЫС. РУБ. 2017 Г.</t>
  </si>
  <si>
    <t>ДОХОДЫ БЮДЖЕТА ГОР., ТЫС. РУБ. 2016 Г.</t>
  </si>
  <si>
    <t xml:space="preserve">ГОД. ОБЪЕМ СТРОИТ, 2020 Г. ТЫС. КВ.М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</si>
</sst>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"/>
    <numFmt numFmtId="166" formatCode="#,##0.000"/>
  </numFmts>
  <fonts count="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0DCEE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5" borderId="1" xfId="0" applyFill="1" applyBorder="1" applyAlignment="1">
      <alignment horizontal="center"/>
    </xf>
    <xf numFmtId="0" fontId="0" fillId="10" borderId="1" xfId="0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0" fontId="3" fillId="8" borderId="4" xfId="0" applyFont="1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15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12" borderId="2" xfId="0" applyFill="1" applyBorder="1" applyAlignment="1">
      <alignment horizontal="center"/>
    </xf>
    <xf numFmtId="0" fontId="0" fillId="14" borderId="1" xfId="0" applyFill="1" applyBorder="1" applyAlignment="1">
      <alignment horizontal="center" wrapText="1"/>
    </xf>
    <xf numFmtId="0" fontId="0" fillId="9" borderId="1" xfId="0" applyFill="1" applyBorder="1" applyAlignment="1">
      <alignment horizontal="center" wrapText="1"/>
    </xf>
    <xf numFmtId="0" fontId="0" fillId="10" borderId="1" xfId="0" applyFill="1" applyBorder="1" applyAlignment="1">
      <alignment horizontal="center" wrapText="1"/>
    </xf>
    <xf numFmtId="0" fontId="3" fillId="8" borderId="4" xfId="0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0" fillId="9" borderId="1" xfId="0" applyFill="1" applyBorder="1" applyAlignment="1">
      <alignment wrapText="1"/>
    </xf>
    <xf numFmtId="0" fontId="0" fillId="10" borderId="1" xfId="0" applyFill="1" applyBorder="1" applyAlignment="1">
      <alignment wrapText="1"/>
    </xf>
    <xf numFmtId="0" fontId="4" fillId="1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13" borderId="1" xfId="0" applyFill="1" applyBorder="1" applyAlignment="1">
      <alignment horizontal="center"/>
    </xf>
    <xf numFmtId="0" fontId="0" fillId="13" borderId="1" xfId="0" applyFill="1" applyBorder="1"/>
    <xf numFmtId="0" fontId="0" fillId="16" borderId="2" xfId="0" applyFill="1" applyBorder="1"/>
    <xf numFmtId="0" fontId="0" fillId="16" borderId="1" xfId="0" applyFill="1" applyBorder="1"/>
    <xf numFmtId="0" fontId="0" fillId="17" borderId="1" xfId="0" applyFill="1" applyBorder="1"/>
    <xf numFmtId="0" fontId="1" fillId="7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8" borderId="4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left" vertical="top" wrapText="1"/>
    </xf>
    <xf numFmtId="0" fontId="1" fillId="14" borderId="1" xfId="0" applyFont="1" applyFill="1" applyBorder="1" applyAlignment="1">
      <alignment horizontal="left" vertical="top" wrapText="1"/>
    </xf>
    <xf numFmtId="0" fontId="1" fillId="15" borderId="1" xfId="0" applyFont="1" applyFill="1" applyBorder="1" applyAlignment="1">
      <alignment horizontal="left" vertical="top" wrapText="1"/>
    </xf>
    <xf numFmtId="0" fontId="1" fillId="11" borderId="1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12" borderId="5" xfId="0" applyFont="1" applyFill="1" applyBorder="1" applyAlignment="1">
      <alignment horizontal="left" vertical="top" wrapText="1"/>
    </xf>
    <xf numFmtId="0" fontId="1" fillId="13" borderId="1" xfId="0" applyFont="1" applyFill="1" applyBorder="1" applyAlignment="1">
      <alignment horizontal="left" vertical="top" wrapText="1"/>
    </xf>
    <xf numFmtId="0" fontId="1" fillId="13" borderId="3" xfId="0" applyFont="1" applyFill="1" applyBorder="1" applyAlignment="1">
      <alignment horizontal="left" vertical="top" wrapText="1"/>
    </xf>
    <xf numFmtId="0" fontId="1" fillId="16" borderId="3" xfId="0" applyFont="1" applyFill="1" applyBorder="1" applyAlignment="1">
      <alignment horizontal="left" vertical="top" wrapText="1"/>
    </xf>
    <xf numFmtId="0" fontId="1" fillId="16" borderId="5" xfId="0" applyFont="1" applyFill="1" applyBorder="1" applyAlignment="1">
      <alignment horizontal="left" vertical="top" wrapText="1"/>
    </xf>
    <xf numFmtId="0" fontId="1" fillId="17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10" borderId="1" xfId="0" applyFill="1" applyBorder="1" applyAlignment="1">
      <alignment horizontal="left" vertical="top" wrapText="1"/>
    </xf>
    <xf numFmtId="0" fontId="0" fillId="7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9" borderId="1" xfId="0" applyFill="1" applyBorder="1" applyAlignment="1">
      <alignment horizontal="left" vertical="top"/>
    </xf>
    <xf numFmtId="0" fontId="3" fillId="8" borderId="4" xfId="0" applyFont="1" applyFill="1" applyBorder="1" applyAlignment="1">
      <alignment horizontal="left" vertical="top" wrapText="1"/>
    </xf>
    <xf numFmtId="0" fontId="0" fillId="10" borderId="1" xfId="0" applyFill="1" applyBorder="1" applyAlignment="1">
      <alignment horizontal="left" vertical="top"/>
    </xf>
    <xf numFmtId="0" fontId="0" fillId="14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 wrapText="1"/>
    </xf>
    <xf numFmtId="0" fontId="0" fillId="15" borderId="1" xfId="0" applyFill="1" applyBorder="1" applyAlignment="1">
      <alignment horizontal="left" vertical="top"/>
    </xf>
    <xf numFmtId="0" fontId="0" fillId="11" borderId="1" xfId="0" applyFill="1" applyBorder="1" applyAlignment="1">
      <alignment horizontal="left" vertical="top"/>
    </xf>
    <xf numFmtId="0" fontId="0" fillId="6" borderId="1" xfId="0" applyFill="1" applyBorder="1" applyAlignment="1">
      <alignment horizontal="left" vertical="top" wrapText="1"/>
    </xf>
    <xf numFmtId="0" fontId="0" fillId="12" borderId="2" xfId="0" applyFill="1" applyBorder="1" applyAlignment="1">
      <alignment horizontal="left" vertical="top"/>
    </xf>
    <xf numFmtId="0" fontId="0" fillId="17" borderId="1" xfId="0" applyFill="1" applyBorder="1" applyAlignment="1">
      <alignment horizontal="left" vertical="top"/>
    </xf>
    <xf numFmtId="0" fontId="3" fillId="8" borderId="4" xfId="0" applyFont="1" applyFill="1" applyBorder="1" applyAlignment="1">
      <alignment horizontal="left" vertical="top"/>
    </xf>
    <xf numFmtId="49" fontId="0" fillId="9" borderId="1" xfId="0" applyNumberFormat="1" applyFill="1" applyBorder="1" applyAlignment="1">
      <alignment horizontal="left" vertical="top"/>
    </xf>
    <xf numFmtId="0" fontId="0" fillId="7" borderId="1" xfId="0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4" fontId="0" fillId="13" borderId="1" xfId="0" applyNumberFormat="1" applyFill="1" applyBorder="1" applyAlignment="1">
      <alignment horizontal="left" vertical="top"/>
    </xf>
    <xf numFmtId="4" fontId="0" fillId="7" borderId="1" xfId="0" applyNumberFormat="1" applyFill="1" applyBorder="1" applyAlignment="1">
      <alignment horizontal="left" vertical="top"/>
    </xf>
    <xf numFmtId="4" fontId="0" fillId="10" borderId="1" xfId="0" applyNumberFormat="1" applyFill="1" applyBorder="1" applyAlignment="1">
      <alignment horizontal="left" vertical="top" wrapText="1"/>
    </xf>
    <xf numFmtId="4" fontId="0" fillId="7" borderId="1" xfId="0" applyNumberForma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65" fontId="0" fillId="5" borderId="1" xfId="0" applyNumberFormat="1" applyFill="1" applyBorder="1" applyAlignment="1">
      <alignment horizontal="left" vertical="top"/>
    </xf>
    <xf numFmtId="165" fontId="0" fillId="9" borderId="1" xfId="0" applyNumberFormat="1" applyFill="1" applyBorder="1" applyAlignment="1">
      <alignment horizontal="left" vertical="top"/>
    </xf>
    <xf numFmtId="3" fontId="0" fillId="9" borderId="1" xfId="0" applyNumberFormat="1" applyFill="1" applyBorder="1" applyAlignment="1">
      <alignment horizontal="left" vertical="top"/>
    </xf>
    <xf numFmtId="166" fontId="0" fillId="9" borderId="1" xfId="0" applyNumberFormat="1" applyFill="1" applyBorder="1" applyAlignment="1">
      <alignment horizontal="left" vertical="top"/>
    </xf>
    <xf numFmtId="4" fontId="0" fillId="9" borderId="1" xfId="0" applyNumberFormat="1" applyFill="1" applyBorder="1" applyAlignment="1">
      <alignment horizontal="left" vertical="top"/>
    </xf>
    <xf numFmtId="3" fontId="0" fillId="13" borderId="1" xfId="0" applyNumberFormat="1" applyFill="1" applyBorder="1" applyAlignment="1">
      <alignment horizontal="left" vertical="top" wrapText="1"/>
    </xf>
    <xf numFmtId="3" fontId="0" fillId="13" borderId="1" xfId="0" applyNumberFormat="1" applyFill="1" applyBorder="1" applyAlignment="1">
      <alignment horizontal="left" vertical="top"/>
    </xf>
    <xf numFmtId="165" fontId="0" fillId="13" borderId="1" xfId="0" applyNumberFormat="1" applyFill="1" applyBorder="1" applyAlignment="1">
      <alignment horizontal="left" vertical="top" wrapText="1"/>
    </xf>
    <xf numFmtId="165" fontId="0" fillId="13" borderId="1" xfId="0" applyNumberFormat="1" applyFill="1" applyBorder="1" applyAlignment="1">
      <alignment horizontal="left" vertical="top"/>
    </xf>
    <xf numFmtId="4" fontId="0" fillId="16" borderId="1" xfId="0" applyNumberFormat="1" applyFill="1" applyBorder="1" applyAlignment="1">
      <alignment horizontal="left" vertical="top"/>
    </xf>
    <xf numFmtId="4" fontId="0" fillId="16" borderId="2" xfId="0" applyNumberForma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0DCEE"/>
      <color rgb="FF9900CC"/>
      <color rgb="FFFF7C80"/>
      <color rgb="FFFF9999"/>
      <color rgb="FF99CC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282166</xdr:colOff>
      <xdr:row>74</xdr:row>
      <xdr:rowOff>372701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96265" y="156579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12</xdr:col>
      <xdr:colOff>6352</xdr:colOff>
      <xdr:row>66</xdr:row>
      <xdr:rowOff>298502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305225" y="1599570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12</xdr:col>
      <xdr:colOff>282166</xdr:colOff>
      <xdr:row>67</xdr:row>
      <xdr:rowOff>372701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633378" y="178833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12</xdr:col>
      <xdr:colOff>282166</xdr:colOff>
      <xdr:row>66</xdr:row>
      <xdr:rowOff>372701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633378" y="1801415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12</xdr:col>
      <xdr:colOff>282166</xdr:colOff>
      <xdr:row>74</xdr:row>
      <xdr:rowOff>372701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633378" y="176376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12</xdr:col>
      <xdr:colOff>282166</xdr:colOff>
      <xdr:row>66</xdr:row>
      <xdr:rowOff>372701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633378" y="1801415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12</xdr:col>
      <xdr:colOff>6352</xdr:colOff>
      <xdr:row>62</xdr:row>
      <xdr:rowOff>298502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357564" y="18401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12</xdr:col>
      <xdr:colOff>282166</xdr:colOff>
      <xdr:row>62</xdr:row>
      <xdr:rowOff>372701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633378" y="184150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12</xdr:col>
      <xdr:colOff>282166</xdr:colOff>
      <xdr:row>66</xdr:row>
      <xdr:rowOff>372701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633378" y="1801415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07"/>
  <sheetViews>
    <sheetView tabSelected="1" zoomScale="76" zoomScaleNormal="100" workbookViewId="0">
      <pane xSplit="1" topLeftCell="B1" activePane="topRight" state="frozen"/>
      <selection pane="topRight" activeCell="F1" sqref="F1"/>
    </sheetView>
  </sheetViews>
  <sheetFormatPr defaultRowHeight="14.4" x14ac:dyDescent="0.3"/>
  <cols>
    <col min="1" max="1" width="18.88671875" style="19" customWidth="1"/>
    <col min="2" max="2" width="8.88671875" style="19"/>
    <col min="3" max="3" width="9" style="2" bestFit="1" customWidth="1"/>
    <col min="4" max="8" width="9" style="3" bestFit="1" customWidth="1"/>
    <col min="9" max="9" width="9" style="1" bestFit="1" customWidth="1"/>
    <col min="10" max="10" width="9.77734375" style="6" bestFit="1" customWidth="1"/>
    <col min="11" max="11" width="13.21875" style="17" customWidth="1"/>
    <col min="12" max="12" width="9" style="7" bestFit="1" customWidth="1"/>
    <col min="13" max="13" width="9" style="8" bestFit="1" customWidth="1"/>
    <col min="14" max="14" width="9" style="6" bestFit="1" customWidth="1"/>
    <col min="15" max="15" width="11.5546875" style="1" bestFit="1" customWidth="1"/>
    <col min="16" max="16" width="11.5546875" style="1" customWidth="1"/>
    <col min="17" max="17" width="9" style="10" bestFit="1" customWidth="1"/>
    <col min="18" max="18" width="9" style="11" bestFit="1" customWidth="1"/>
    <col min="19" max="19" width="9" style="10" bestFit="1" customWidth="1"/>
    <col min="20" max="20" width="9" style="11" bestFit="1" customWidth="1"/>
    <col min="21" max="21" width="11.77734375" style="12" bestFit="1" customWidth="1"/>
    <col min="22" max="22" width="9" style="13" bestFit="1" customWidth="1"/>
    <col min="23" max="23" width="15" style="26" customWidth="1"/>
    <col min="24" max="26" width="14.77734375" style="26" customWidth="1"/>
    <col min="27" max="27" width="14.77734375" style="27" customWidth="1"/>
    <col min="28" max="28" width="13.88671875" style="27" customWidth="1"/>
    <col min="29" max="29" width="11.21875" style="29" bestFit="1" customWidth="1"/>
    <col min="30" max="30" width="9.77734375" style="28" bestFit="1" customWidth="1"/>
    <col min="31" max="31" width="8.88671875" style="30"/>
  </cols>
  <sheetData>
    <row r="1" spans="1:31" s="46" customFormat="1" ht="124.2" x14ac:dyDescent="0.3">
      <c r="A1" s="82" t="s">
        <v>0</v>
      </c>
      <c r="B1" s="82" t="s">
        <v>229</v>
      </c>
      <c r="C1" s="35" t="s">
        <v>208</v>
      </c>
      <c r="D1" s="31" t="s">
        <v>246</v>
      </c>
      <c r="E1" s="31" t="s">
        <v>237</v>
      </c>
      <c r="F1" s="31" t="s">
        <v>238</v>
      </c>
      <c r="G1" s="31" t="s">
        <v>239</v>
      </c>
      <c r="H1" s="31" t="s">
        <v>240</v>
      </c>
      <c r="I1" s="32" t="s">
        <v>224</v>
      </c>
      <c r="J1" s="33" t="s">
        <v>225</v>
      </c>
      <c r="K1" s="34" t="s">
        <v>226</v>
      </c>
      <c r="L1" s="35" t="s">
        <v>227</v>
      </c>
      <c r="M1" s="36" t="s">
        <v>228</v>
      </c>
      <c r="N1" s="33" t="s">
        <v>230</v>
      </c>
      <c r="O1" s="32" t="s">
        <v>231</v>
      </c>
      <c r="P1" s="32" t="s">
        <v>232</v>
      </c>
      <c r="Q1" s="37" t="s">
        <v>233</v>
      </c>
      <c r="R1" s="38" t="s">
        <v>234</v>
      </c>
      <c r="S1" s="37" t="s">
        <v>235</v>
      </c>
      <c r="T1" s="38" t="s">
        <v>236</v>
      </c>
      <c r="U1" s="39" t="s">
        <v>223</v>
      </c>
      <c r="V1" s="40" t="s">
        <v>222</v>
      </c>
      <c r="W1" s="41" t="s">
        <v>245</v>
      </c>
      <c r="X1" s="41" t="s">
        <v>244</v>
      </c>
      <c r="Y1" s="41" t="s">
        <v>243</v>
      </c>
      <c r="Z1" s="41" t="s">
        <v>242</v>
      </c>
      <c r="AA1" s="41" t="s">
        <v>241</v>
      </c>
      <c r="AB1" s="42" t="s">
        <v>221</v>
      </c>
      <c r="AC1" s="43" t="s">
        <v>220</v>
      </c>
      <c r="AD1" s="44" t="s">
        <v>219</v>
      </c>
      <c r="AE1" s="45" t="s">
        <v>218</v>
      </c>
    </row>
    <row r="2" spans="1:31" s="46" customFormat="1" ht="48" x14ac:dyDescent="0.3">
      <c r="A2" s="47" t="s">
        <v>3</v>
      </c>
      <c r="B2" s="48" t="s">
        <v>2</v>
      </c>
      <c r="C2" s="49">
        <v>1.833</v>
      </c>
      <c r="D2" s="50">
        <v>0.105</v>
      </c>
      <c r="E2" s="50">
        <v>0.66600000000000004</v>
      </c>
      <c r="F2" s="50">
        <v>0.25800000000000001</v>
      </c>
      <c r="G2" s="50">
        <v>0.14699999999999999</v>
      </c>
      <c r="H2" s="50">
        <v>0.43099999999999999</v>
      </c>
      <c r="I2" s="51">
        <f>AVERAGE(D2:H2)</f>
        <v>0.32140000000000002</v>
      </c>
      <c r="J2" s="52">
        <v>144.1</v>
      </c>
      <c r="K2" s="53" t="s">
        <v>209</v>
      </c>
      <c r="L2" s="54">
        <v>3.8149999999999999</v>
      </c>
      <c r="M2" s="55">
        <f>100/L2*C2</f>
        <v>48.047182175622545</v>
      </c>
      <c r="N2" s="52">
        <f>J2*M2/100</f>
        <v>69.235989515072092</v>
      </c>
      <c r="O2" s="56">
        <f>I2*M2/100</f>
        <v>0.15442364351245089</v>
      </c>
      <c r="P2" s="56">
        <v>0.154</v>
      </c>
      <c r="Q2" s="57"/>
      <c r="R2" s="58"/>
      <c r="S2" s="57">
        <f>O2/N2*100</f>
        <v>0.22303955586398336</v>
      </c>
      <c r="T2" s="58">
        <f>O2/C2*100</f>
        <v>8.4246395806028858</v>
      </c>
      <c r="U2" s="59"/>
      <c r="V2" s="60">
        <f>N2/C2</f>
        <v>37.771952817824385</v>
      </c>
      <c r="W2" s="76">
        <v>25030</v>
      </c>
      <c r="X2" s="76">
        <v>42683</v>
      </c>
      <c r="Y2" s="76">
        <v>33401</v>
      </c>
      <c r="Z2" s="76">
        <v>59641</v>
      </c>
      <c r="AA2" s="77">
        <v>125378</v>
      </c>
      <c r="AB2" s="79">
        <f>AVERAGE(W2:AA2)</f>
        <v>57226.6</v>
      </c>
      <c r="AC2" s="80"/>
      <c r="AD2" s="81">
        <f>AB2/L2</f>
        <v>15000.419397116644</v>
      </c>
      <c r="AE2" s="61">
        <v>38</v>
      </c>
    </row>
    <row r="3" spans="1:31" s="46" customFormat="1" x14ac:dyDescent="0.3">
      <c r="A3" s="47" t="s">
        <v>1</v>
      </c>
      <c r="B3" s="48" t="s">
        <v>2</v>
      </c>
      <c r="C3" s="49">
        <v>10</v>
      </c>
      <c r="D3" s="50">
        <v>2.3460000000000001</v>
      </c>
      <c r="E3" s="50">
        <v>2.75</v>
      </c>
      <c r="F3" s="50">
        <v>5.1920000000000002</v>
      </c>
      <c r="G3" s="50">
        <v>3.113</v>
      </c>
      <c r="H3" s="50">
        <v>3.1909999999999998</v>
      </c>
      <c r="I3" s="51">
        <f>AVERAGE(D3:H3)</f>
        <v>3.3183999999999996</v>
      </c>
      <c r="J3" s="52">
        <v>299</v>
      </c>
      <c r="K3" s="62"/>
      <c r="L3" s="54"/>
      <c r="M3" s="55"/>
      <c r="N3" s="52"/>
      <c r="O3" s="56"/>
      <c r="P3" s="56">
        <v>3.3184</v>
      </c>
      <c r="Q3" s="57">
        <f>I3/J3*100</f>
        <v>1.1098327759197324</v>
      </c>
      <c r="R3" s="58">
        <f>I3/C3*100</f>
        <v>33.183999999999997</v>
      </c>
      <c r="S3" s="57"/>
      <c r="T3" s="58"/>
      <c r="U3" s="59">
        <f>J3/C3</f>
        <v>29.9</v>
      </c>
      <c r="V3" s="60"/>
      <c r="W3" s="77">
        <v>65088</v>
      </c>
      <c r="X3" s="77">
        <v>62981</v>
      </c>
      <c r="Y3" s="77">
        <v>83945</v>
      </c>
      <c r="Z3" s="77">
        <v>194981</v>
      </c>
      <c r="AA3" s="77">
        <v>177190.5</v>
      </c>
      <c r="AB3" s="79">
        <f t="shared" ref="AB3:AB66" si="0">AVERAGE(W3:AA3)</f>
        <v>116837.1</v>
      </c>
      <c r="AC3" s="80">
        <f>AB3/C3</f>
        <v>11683.710000000001</v>
      </c>
      <c r="AD3" s="81"/>
      <c r="AE3" s="61">
        <v>90</v>
      </c>
    </row>
    <row r="4" spans="1:31" s="46" customFormat="1" x14ac:dyDescent="0.3">
      <c r="A4" s="47" t="s">
        <v>4</v>
      </c>
      <c r="B4" s="48" t="s">
        <v>5</v>
      </c>
      <c r="C4" s="49">
        <v>529.79300000000001</v>
      </c>
      <c r="D4" s="50">
        <v>87.441000000000003</v>
      </c>
      <c r="E4" s="50">
        <v>118.956</v>
      </c>
      <c r="F4" s="50">
        <v>170.31899999999999</v>
      </c>
      <c r="G4" s="50">
        <v>273.89999999999998</v>
      </c>
      <c r="H4" s="50">
        <v>339.798</v>
      </c>
      <c r="I4" s="51">
        <f>AVERAGE(D4:H4)</f>
        <v>198.08279999999999</v>
      </c>
      <c r="J4" s="72">
        <v>13683.45</v>
      </c>
      <c r="K4" s="62"/>
      <c r="L4" s="54"/>
      <c r="M4" s="55"/>
      <c r="N4" s="52"/>
      <c r="O4" s="56"/>
      <c r="P4" s="56">
        <v>198.08199999999999</v>
      </c>
      <c r="Q4" s="57">
        <f>I4/J4*100</f>
        <v>1.4476086074783769</v>
      </c>
      <c r="R4" s="58">
        <f>I4/C4*100</f>
        <v>37.388715970199684</v>
      </c>
      <c r="S4" s="57"/>
      <c r="T4" s="58"/>
      <c r="U4" s="59">
        <f>J4/C4</f>
        <v>25.827917696156803</v>
      </c>
      <c r="V4" s="60"/>
      <c r="W4" s="77">
        <v>6845320</v>
      </c>
      <c r="X4" s="77">
        <v>7958716</v>
      </c>
      <c r="Y4" s="77">
        <v>8886958</v>
      </c>
      <c r="Z4" s="77">
        <v>9219244</v>
      </c>
      <c r="AA4" s="77">
        <v>10346699</v>
      </c>
      <c r="AB4" s="79">
        <f t="shared" si="0"/>
        <v>8651387.4000000004</v>
      </c>
      <c r="AC4" s="80">
        <f t="shared" ref="AC4:AC61" si="1">AB4/C4</f>
        <v>16329.750298701569</v>
      </c>
      <c r="AD4" s="81"/>
      <c r="AE4" s="61">
        <v>640</v>
      </c>
    </row>
    <row r="5" spans="1:31" s="46" customFormat="1" ht="24" x14ac:dyDescent="0.3">
      <c r="A5" s="47" t="s">
        <v>12</v>
      </c>
      <c r="B5" s="48" t="s">
        <v>7</v>
      </c>
      <c r="C5" s="49">
        <v>3.5289999999999999</v>
      </c>
      <c r="D5" s="50">
        <v>1.677</v>
      </c>
      <c r="E5" s="50">
        <v>1.5649999999999999</v>
      </c>
      <c r="F5" s="50">
        <v>2.1139999999999999</v>
      </c>
      <c r="G5" s="50">
        <v>2.1760000000000002</v>
      </c>
      <c r="H5" s="50">
        <v>1.516</v>
      </c>
      <c r="I5" s="51">
        <f>AVERAGE(D5:H5)</f>
        <v>1.8096000000000001</v>
      </c>
      <c r="J5" s="52">
        <v>114.4</v>
      </c>
      <c r="K5" s="53" t="s">
        <v>213</v>
      </c>
      <c r="L5" s="54">
        <v>5.4</v>
      </c>
      <c r="M5" s="55">
        <f>100/L5*C5</f>
        <v>65.351851851851848</v>
      </c>
      <c r="N5" s="52">
        <f>J5*M5/100</f>
        <v>74.762518518518519</v>
      </c>
      <c r="O5" s="56">
        <f>I5*M5/100</f>
        <v>1.1826071111111112</v>
      </c>
      <c r="P5" s="56">
        <v>1.1819999999999999</v>
      </c>
      <c r="Q5" s="57"/>
      <c r="R5" s="58"/>
      <c r="S5" s="57">
        <f>O5/N5*100</f>
        <v>1.5818181818181818</v>
      </c>
      <c r="T5" s="58">
        <f>O5/C5*100</f>
        <v>33.511111111111113</v>
      </c>
      <c r="U5" s="59"/>
      <c r="V5" s="60">
        <f>N5/C5</f>
        <v>21.185185185185187</v>
      </c>
      <c r="W5" s="77">
        <v>6203</v>
      </c>
      <c r="X5" s="77">
        <v>5129</v>
      </c>
      <c r="Y5" s="76">
        <v>6409</v>
      </c>
      <c r="Z5" s="76">
        <v>6545</v>
      </c>
      <c r="AA5" s="77">
        <v>9728</v>
      </c>
      <c r="AB5" s="79">
        <f t="shared" si="0"/>
        <v>6802.8</v>
      </c>
      <c r="AC5" s="80"/>
      <c r="AD5" s="81">
        <f>AB5/L5</f>
        <v>1259.7777777777778</v>
      </c>
      <c r="AE5" s="61">
        <v>26</v>
      </c>
    </row>
    <row r="6" spans="1:31" s="46" customFormat="1" ht="24" x14ac:dyDescent="0.3">
      <c r="A6" s="41" t="s">
        <v>6</v>
      </c>
      <c r="B6" s="48" t="s">
        <v>7</v>
      </c>
      <c r="C6" s="49">
        <v>0.81799999999999995</v>
      </c>
      <c r="D6" s="50"/>
      <c r="E6" s="50">
        <v>1.0129999999999999</v>
      </c>
      <c r="F6" s="50">
        <v>0.67700000000000005</v>
      </c>
      <c r="G6" s="50"/>
      <c r="H6" s="50">
        <v>2.7E-2</v>
      </c>
      <c r="I6" s="51">
        <f>AVERAGE(D6:H6)</f>
        <v>0.57233333333333325</v>
      </c>
      <c r="J6" s="63" t="s">
        <v>210</v>
      </c>
      <c r="K6" s="53" t="s">
        <v>212</v>
      </c>
      <c r="L6" s="54">
        <v>0.91300000000000003</v>
      </c>
      <c r="M6" s="55">
        <f>100/L6*C6</f>
        <v>89.594742606790788</v>
      </c>
      <c r="N6" s="52">
        <f>J6*M6/100</f>
        <v>22.219496166484113</v>
      </c>
      <c r="O6" s="56">
        <f>I6*M6/100</f>
        <v>0.51278057685286593</v>
      </c>
      <c r="P6" s="56">
        <v>0.51200000000000001</v>
      </c>
      <c r="Q6" s="57"/>
      <c r="R6" s="58"/>
      <c r="S6" s="57">
        <f>O6/N6*100</f>
        <v>2.3077956989247315</v>
      </c>
      <c r="T6" s="58">
        <f>O6/C6*100</f>
        <v>62.687112084702449</v>
      </c>
      <c r="U6" s="59"/>
      <c r="V6" s="60">
        <f>N6/C6</f>
        <v>27.163198247535593</v>
      </c>
      <c r="W6" s="77">
        <v>6055</v>
      </c>
      <c r="X6" s="77">
        <v>10243</v>
      </c>
      <c r="Y6" s="77">
        <v>9789</v>
      </c>
      <c r="Z6" s="77">
        <v>11185</v>
      </c>
      <c r="AA6" s="79">
        <v>9783.7999999999993</v>
      </c>
      <c r="AB6" s="66">
        <f t="shared" si="0"/>
        <v>9411.16</v>
      </c>
      <c r="AC6" s="80"/>
      <c r="AD6" s="81">
        <f>AB6/L6</f>
        <v>10307.951807228916</v>
      </c>
      <c r="AE6" s="61">
        <v>5</v>
      </c>
    </row>
    <row r="7" spans="1:31" s="46" customFormat="1" x14ac:dyDescent="0.3">
      <c r="A7" s="47" t="s">
        <v>10</v>
      </c>
      <c r="B7" s="48" t="s">
        <v>7</v>
      </c>
      <c r="C7" s="49">
        <v>0.56000000000000005</v>
      </c>
      <c r="D7" s="50"/>
      <c r="E7" s="50"/>
      <c r="F7" s="50"/>
      <c r="G7" s="50"/>
      <c r="H7" s="50"/>
      <c r="I7" s="51"/>
      <c r="J7" s="52"/>
      <c r="K7" s="62"/>
      <c r="L7" s="54"/>
      <c r="M7" s="55"/>
      <c r="N7" s="52"/>
      <c r="O7" s="56"/>
      <c r="P7" s="56"/>
      <c r="Q7" s="57"/>
      <c r="R7" s="58"/>
      <c r="S7" s="57"/>
      <c r="T7" s="58"/>
      <c r="U7" s="59"/>
      <c r="V7" s="60"/>
      <c r="W7" s="79"/>
      <c r="X7" s="79"/>
      <c r="Y7" s="79"/>
      <c r="Z7" s="79"/>
      <c r="AA7" s="79"/>
      <c r="AB7" s="79"/>
      <c r="AC7" s="80"/>
      <c r="AD7" s="81"/>
      <c r="AE7" s="61"/>
    </row>
    <row r="8" spans="1:31" s="46" customFormat="1" ht="24" x14ac:dyDescent="0.3">
      <c r="A8" s="47" t="s">
        <v>8</v>
      </c>
      <c r="B8" s="48" t="s">
        <v>7</v>
      </c>
      <c r="C8" s="49">
        <v>1.496</v>
      </c>
      <c r="D8" s="50">
        <v>0.222</v>
      </c>
      <c r="E8" s="50">
        <v>0.217</v>
      </c>
      <c r="F8" s="50">
        <v>0.20799999999999999</v>
      </c>
      <c r="G8" s="50">
        <v>0.255</v>
      </c>
      <c r="H8" s="50">
        <v>1.169</v>
      </c>
      <c r="I8" s="51">
        <f t="shared" ref="I8:I22" si="2">AVERAGE(D8:H8)</f>
        <v>0.41420000000000001</v>
      </c>
      <c r="J8" s="52">
        <v>45</v>
      </c>
      <c r="K8" s="53" t="s">
        <v>180</v>
      </c>
      <c r="L8" s="54"/>
      <c r="M8" s="55"/>
      <c r="N8" s="52"/>
      <c r="O8" s="56"/>
      <c r="P8" s="56">
        <v>0.41399999999999998</v>
      </c>
      <c r="Q8" s="57">
        <f t="shared" ref="Q8:Q15" si="3">I8/J8*100</f>
        <v>0.9204444444444444</v>
      </c>
      <c r="R8" s="58">
        <f t="shared" ref="R8:R15" si="4">I8/C8*100</f>
        <v>27.68716577540107</v>
      </c>
      <c r="S8" s="57"/>
      <c r="T8" s="58"/>
      <c r="U8" s="59">
        <f t="shared" ref="U8:U15" si="5">J8/C8</f>
        <v>30.080213903743317</v>
      </c>
      <c r="V8" s="60"/>
      <c r="W8" s="77">
        <v>5085</v>
      </c>
      <c r="X8" s="77">
        <v>5104</v>
      </c>
      <c r="Y8" s="77">
        <v>7773</v>
      </c>
      <c r="Z8" s="77">
        <v>11000</v>
      </c>
      <c r="AA8" s="79">
        <v>8354.5</v>
      </c>
      <c r="AB8" s="79">
        <f t="shared" si="0"/>
        <v>7463.3</v>
      </c>
      <c r="AC8" s="80">
        <f t="shared" si="1"/>
        <v>4988.8368983957216</v>
      </c>
      <c r="AD8" s="81"/>
      <c r="AE8" s="61">
        <v>3</v>
      </c>
    </row>
    <row r="9" spans="1:31" s="46" customFormat="1" ht="24" x14ac:dyDescent="0.3">
      <c r="A9" s="47" t="s">
        <v>9</v>
      </c>
      <c r="B9" s="48" t="s">
        <v>7</v>
      </c>
      <c r="C9" s="49">
        <v>5.5759999999999996</v>
      </c>
      <c r="D9" s="50">
        <v>9.5619999999999994</v>
      </c>
      <c r="E9" s="50">
        <v>4.6660000000000004</v>
      </c>
      <c r="F9" s="50">
        <v>6.3360000000000003</v>
      </c>
      <c r="G9" s="50">
        <v>8.8140000000000001</v>
      </c>
      <c r="H9" s="50">
        <v>6.7359999999999998</v>
      </c>
      <c r="I9" s="51">
        <f t="shared" si="2"/>
        <v>7.2227999999999994</v>
      </c>
      <c r="J9" s="52">
        <v>191.3</v>
      </c>
      <c r="K9" s="53" t="s">
        <v>179</v>
      </c>
      <c r="L9" s="54"/>
      <c r="M9" s="55"/>
      <c r="N9" s="52"/>
      <c r="O9" s="56"/>
      <c r="P9" s="56">
        <v>7.2220000000000004</v>
      </c>
      <c r="Q9" s="57">
        <f t="shared" si="3"/>
        <v>3.7756403554626234</v>
      </c>
      <c r="R9" s="58">
        <f t="shared" si="4"/>
        <v>129.53371592539455</v>
      </c>
      <c r="S9" s="57"/>
      <c r="T9" s="58"/>
      <c r="U9" s="59">
        <f t="shared" si="5"/>
        <v>34.307747489239603</v>
      </c>
      <c r="V9" s="60"/>
      <c r="W9" s="77">
        <v>12901</v>
      </c>
      <c r="X9" s="77">
        <v>13030</v>
      </c>
      <c r="Y9" s="77">
        <v>17794</v>
      </c>
      <c r="Z9" s="76">
        <v>29739</v>
      </c>
      <c r="AA9" s="79">
        <v>33444.1</v>
      </c>
      <c r="AB9" s="79">
        <f t="shared" si="0"/>
        <v>21381.620000000003</v>
      </c>
      <c r="AC9" s="80">
        <f t="shared" si="1"/>
        <v>3834.5803443328559</v>
      </c>
      <c r="AD9" s="81"/>
      <c r="AE9" s="61">
        <v>3</v>
      </c>
    </row>
    <row r="10" spans="1:31" s="46" customFormat="1" ht="27.6" x14ac:dyDescent="0.3">
      <c r="A10" s="47" t="s">
        <v>13</v>
      </c>
      <c r="B10" s="48" t="s">
        <v>7</v>
      </c>
      <c r="C10" s="49">
        <v>6.0149999999999997</v>
      </c>
      <c r="D10" s="50">
        <v>2.8069999999999999</v>
      </c>
      <c r="E10" s="50">
        <v>3.08</v>
      </c>
      <c r="F10" s="50">
        <v>2.169</v>
      </c>
      <c r="G10" s="50">
        <v>1.427</v>
      </c>
      <c r="H10" s="50">
        <v>3.0760000000000001</v>
      </c>
      <c r="I10" s="51">
        <f t="shared" si="2"/>
        <v>2.5118</v>
      </c>
      <c r="J10" s="52">
        <v>216.2</v>
      </c>
      <c r="K10" s="62"/>
      <c r="L10" s="54"/>
      <c r="M10" s="55"/>
      <c r="N10" s="52"/>
      <c r="O10" s="56"/>
      <c r="P10" s="56">
        <v>2.5110000000000001</v>
      </c>
      <c r="Q10" s="57">
        <f t="shared" si="3"/>
        <v>1.1617946345975949</v>
      </c>
      <c r="R10" s="58">
        <f t="shared" si="4"/>
        <v>41.758935993349958</v>
      </c>
      <c r="S10" s="57"/>
      <c r="T10" s="58"/>
      <c r="U10" s="59">
        <f t="shared" si="5"/>
        <v>35.943474646716545</v>
      </c>
      <c r="V10" s="60"/>
      <c r="W10" s="77">
        <v>18899</v>
      </c>
      <c r="X10" s="77">
        <v>15165</v>
      </c>
      <c r="Y10" s="77">
        <v>24212</v>
      </c>
      <c r="Z10" s="77">
        <v>41249</v>
      </c>
      <c r="AA10" s="79">
        <v>146017.1</v>
      </c>
      <c r="AB10" s="79">
        <f t="shared" si="0"/>
        <v>49108.42</v>
      </c>
      <c r="AC10" s="80">
        <f t="shared" si="1"/>
        <v>8164.3258520365753</v>
      </c>
      <c r="AD10" s="81"/>
      <c r="AE10" s="61">
        <v>33</v>
      </c>
    </row>
    <row r="11" spans="1:31" s="46" customFormat="1" x14ac:dyDescent="0.3">
      <c r="A11" s="47" t="s">
        <v>11</v>
      </c>
      <c r="B11" s="48" t="s">
        <v>7</v>
      </c>
      <c r="C11" s="49">
        <v>276.39400000000001</v>
      </c>
      <c r="D11" s="50">
        <v>94.742000000000004</v>
      </c>
      <c r="E11" s="50">
        <v>95.180999999999997</v>
      </c>
      <c r="F11" s="50">
        <v>94.224000000000004</v>
      </c>
      <c r="G11" s="50">
        <v>110.545</v>
      </c>
      <c r="H11" s="50">
        <v>94.492000000000004</v>
      </c>
      <c r="I11" s="51">
        <f t="shared" si="2"/>
        <v>97.836800000000011</v>
      </c>
      <c r="J11" s="72">
        <v>6307.8</v>
      </c>
      <c r="K11" s="62"/>
      <c r="L11" s="54"/>
      <c r="M11" s="55"/>
      <c r="N11" s="52"/>
      <c r="O11" s="56"/>
      <c r="P11" s="56">
        <v>97.835999999999999</v>
      </c>
      <c r="Q11" s="57">
        <f t="shared" si="3"/>
        <v>1.5510447382605663</v>
      </c>
      <c r="R11" s="58">
        <f t="shared" si="4"/>
        <v>35.397584607480631</v>
      </c>
      <c r="S11" s="57"/>
      <c r="T11" s="58"/>
      <c r="U11" s="59">
        <f t="shared" si="5"/>
        <v>22.82176892407216</v>
      </c>
      <c r="V11" s="60"/>
      <c r="W11" s="77">
        <v>5559896</v>
      </c>
      <c r="X11" s="77">
        <v>4480865</v>
      </c>
      <c r="Y11" s="77">
        <v>4853863</v>
      </c>
      <c r="Z11" s="76">
        <v>5949945</v>
      </c>
      <c r="AA11" s="77">
        <v>5907297</v>
      </c>
      <c r="AB11" s="79">
        <f t="shared" si="0"/>
        <v>5350373.2</v>
      </c>
      <c r="AC11" s="80">
        <f t="shared" si="1"/>
        <v>19357.776218007628</v>
      </c>
      <c r="AD11" s="81"/>
      <c r="AE11" s="61">
        <v>135</v>
      </c>
    </row>
    <row r="12" spans="1:31" s="46" customFormat="1" x14ac:dyDescent="0.3">
      <c r="A12" s="47" t="s">
        <v>14</v>
      </c>
      <c r="B12" s="48" t="s">
        <v>15</v>
      </c>
      <c r="C12" s="49">
        <v>20.518000000000001</v>
      </c>
      <c r="D12" s="50">
        <v>8.3789999999999996</v>
      </c>
      <c r="E12" s="50">
        <v>9.2189999999999994</v>
      </c>
      <c r="F12" s="50"/>
      <c r="G12" s="50">
        <v>5.5949999999999998</v>
      </c>
      <c r="H12" s="50">
        <v>12.156000000000001</v>
      </c>
      <c r="I12" s="51">
        <f t="shared" si="2"/>
        <v>8.8372499999999992</v>
      </c>
      <c r="J12" s="72">
        <v>430.2</v>
      </c>
      <c r="K12" s="62"/>
      <c r="L12" s="54"/>
      <c r="M12" s="55"/>
      <c r="N12" s="52"/>
      <c r="O12" s="56"/>
      <c r="P12" s="56">
        <v>8.8369999999999997</v>
      </c>
      <c r="Q12" s="57">
        <f t="shared" si="3"/>
        <v>2.054218967921897</v>
      </c>
      <c r="R12" s="58">
        <f t="shared" si="4"/>
        <v>43.07071839360561</v>
      </c>
      <c r="S12" s="57"/>
      <c r="T12" s="58"/>
      <c r="U12" s="59">
        <f t="shared" si="5"/>
        <v>20.966955843649476</v>
      </c>
      <c r="V12" s="60"/>
      <c r="W12" s="79"/>
      <c r="X12" s="79"/>
      <c r="Y12" s="79">
        <v>51560.78</v>
      </c>
      <c r="Z12" s="79">
        <v>47027.67</v>
      </c>
      <c r="AA12" s="79">
        <v>48596.41</v>
      </c>
      <c r="AB12" s="79">
        <f t="shared" si="0"/>
        <v>49061.619999999995</v>
      </c>
      <c r="AC12" s="80">
        <f t="shared" si="1"/>
        <v>2391.1502095720825</v>
      </c>
      <c r="AD12" s="81"/>
      <c r="AE12" s="61">
        <v>118</v>
      </c>
    </row>
    <row r="13" spans="1:31" s="46" customFormat="1" x14ac:dyDescent="0.3">
      <c r="A13" s="47" t="s">
        <v>19</v>
      </c>
      <c r="B13" s="48" t="s">
        <v>17</v>
      </c>
      <c r="C13" s="49">
        <v>9.6059999999999999</v>
      </c>
      <c r="D13" s="50">
        <v>4.431</v>
      </c>
      <c r="E13" s="50">
        <v>1.5369999999999999</v>
      </c>
      <c r="F13" s="50">
        <v>4.032</v>
      </c>
      <c r="G13" s="50">
        <v>5.6210000000000004</v>
      </c>
      <c r="H13" s="50">
        <v>7.6210000000000004</v>
      </c>
      <c r="I13" s="51">
        <f t="shared" si="2"/>
        <v>4.6484000000000005</v>
      </c>
      <c r="J13" s="72">
        <v>281.2</v>
      </c>
      <c r="K13" s="62"/>
      <c r="L13" s="54"/>
      <c r="M13" s="55"/>
      <c r="N13" s="52"/>
      <c r="O13" s="56"/>
      <c r="P13" s="56">
        <v>4.6399999999999997</v>
      </c>
      <c r="Q13" s="57">
        <f t="shared" si="3"/>
        <v>1.6530583214793744</v>
      </c>
      <c r="R13" s="58">
        <f t="shared" si="4"/>
        <v>48.390589215073923</v>
      </c>
      <c r="S13" s="57"/>
      <c r="T13" s="58"/>
      <c r="U13" s="59">
        <f t="shared" si="5"/>
        <v>29.273370809910471</v>
      </c>
      <c r="V13" s="60"/>
      <c r="W13" s="77">
        <v>224638</v>
      </c>
      <c r="X13" s="77">
        <v>232801</v>
      </c>
      <c r="Y13" s="77">
        <v>220078</v>
      </c>
      <c r="Z13" s="77">
        <v>270431</v>
      </c>
      <c r="AA13" s="79">
        <v>198410.9</v>
      </c>
      <c r="AB13" s="79">
        <f t="shared" si="0"/>
        <v>229271.77999999997</v>
      </c>
      <c r="AC13" s="80">
        <f t="shared" si="1"/>
        <v>23867.559858421817</v>
      </c>
      <c r="AD13" s="81"/>
      <c r="AE13" s="61">
        <v>306</v>
      </c>
    </row>
    <row r="14" spans="1:31" s="46" customFormat="1" x14ac:dyDescent="0.3">
      <c r="A14" s="47" t="s">
        <v>18</v>
      </c>
      <c r="B14" s="48" t="s">
        <v>17</v>
      </c>
      <c r="C14" s="49">
        <v>12.656000000000001</v>
      </c>
      <c r="D14" s="50">
        <v>1.9670000000000001</v>
      </c>
      <c r="E14" s="50">
        <v>3.1280000000000001</v>
      </c>
      <c r="F14" s="50">
        <v>1.986</v>
      </c>
      <c r="G14" s="50">
        <v>0.96799999999999997</v>
      </c>
      <c r="H14" s="50">
        <v>1.5549999999999999</v>
      </c>
      <c r="I14" s="51">
        <f t="shared" si="2"/>
        <v>1.9207999999999998</v>
      </c>
      <c r="J14" s="72">
        <v>358.8</v>
      </c>
      <c r="K14" s="62"/>
      <c r="L14" s="54"/>
      <c r="M14" s="55"/>
      <c r="N14" s="52"/>
      <c r="O14" s="56"/>
      <c r="P14" s="56">
        <v>1.92</v>
      </c>
      <c r="Q14" s="57">
        <f t="shared" si="3"/>
        <v>0.53534002229654398</v>
      </c>
      <c r="R14" s="58">
        <f t="shared" si="4"/>
        <v>15.176991150442475</v>
      </c>
      <c r="S14" s="57"/>
      <c r="T14" s="58"/>
      <c r="U14" s="59">
        <f t="shared" si="5"/>
        <v>28.350189633375475</v>
      </c>
      <c r="V14" s="60"/>
      <c r="W14" s="77">
        <v>82756</v>
      </c>
      <c r="X14" s="77">
        <v>107901</v>
      </c>
      <c r="Y14" s="76">
        <v>144085</v>
      </c>
      <c r="Z14" s="77">
        <v>65658</v>
      </c>
      <c r="AA14" s="79">
        <v>80033.899999999994</v>
      </c>
      <c r="AB14" s="79">
        <f t="shared" si="0"/>
        <v>96086.78</v>
      </c>
      <c r="AC14" s="80">
        <f t="shared" si="1"/>
        <v>7592.1918457648544</v>
      </c>
      <c r="AD14" s="81"/>
      <c r="AE14" s="61">
        <v>115</v>
      </c>
    </row>
    <row r="15" spans="1:31" s="46" customFormat="1" x14ac:dyDescent="0.3">
      <c r="A15" s="47" t="s">
        <v>16</v>
      </c>
      <c r="B15" s="48" t="s">
        <v>17</v>
      </c>
      <c r="C15" s="49">
        <v>359.38</v>
      </c>
      <c r="D15" s="50">
        <v>200.709</v>
      </c>
      <c r="E15" s="50">
        <v>187.04</v>
      </c>
      <c r="F15" s="50">
        <v>205.68100000000001</v>
      </c>
      <c r="G15" s="50">
        <v>182.77500000000001</v>
      </c>
      <c r="H15" s="50">
        <v>219.39</v>
      </c>
      <c r="I15" s="51">
        <f t="shared" si="2"/>
        <v>199.119</v>
      </c>
      <c r="J15" s="73">
        <v>9794</v>
      </c>
      <c r="K15" s="62"/>
      <c r="L15" s="54"/>
      <c r="M15" s="55"/>
      <c r="N15" s="52"/>
      <c r="O15" s="56"/>
      <c r="P15" s="56">
        <v>199.119</v>
      </c>
      <c r="Q15" s="57">
        <f t="shared" si="3"/>
        <v>2.0330712681233409</v>
      </c>
      <c r="R15" s="58">
        <f t="shared" si="4"/>
        <v>55.406255217318709</v>
      </c>
      <c r="S15" s="57"/>
      <c r="T15" s="58"/>
      <c r="U15" s="59">
        <f t="shared" si="5"/>
        <v>27.252490400133563</v>
      </c>
      <c r="V15" s="60"/>
      <c r="W15" s="79">
        <v>6302321.2000000002</v>
      </c>
      <c r="X15" s="79">
        <v>7106944.7999999998</v>
      </c>
      <c r="Y15" s="79">
        <v>6902361.4000000004</v>
      </c>
      <c r="Z15" s="79">
        <v>7869460.7999999998</v>
      </c>
      <c r="AA15" s="79">
        <v>9099194.0999999996</v>
      </c>
      <c r="AB15" s="66">
        <f t="shared" si="0"/>
        <v>7456056.459999999</v>
      </c>
      <c r="AC15" s="80">
        <f t="shared" si="1"/>
        <v>20746.998886972004</v>
      </c>
      <c r="AD15" s="81"/>
      <c r="AE15" s="61">
        <v>263</v>
      </c>
    </row>
    <row r="16" spans="1:31" s="46" customFormat="1" ht="24" x14ac:dyDescent="0.3">
      <c r="A16" s="47" t="s">
        <v>27</v>
      </c>
      <c r="B16" s="48" t="s">
        <v>21</v>
      </c>
      <c r="C16" s="49">
        <v>4.4779999999999998</v>
      </c>
      <c r="D16" s="50">
        <v>0.33100000000000002</v>
      </c>
      <c r="E16" s="50">
        <v>0.6</v>
      </c>
      <c r="F16" s="50">
        <v>1.0940000000000001</v>
      </c>
      <c r="G16" s="50">
        <v>2.649</v>
      </c>
      <c r="H16" s="50">
        <v>1.92</v>
      </c>
      <c r="I16" s="51">
        <f t="shared" si="2"/>
        <v>1.3188</v>
      </c>
      <c r="J16" s="52">
        <v>139.9</v>
      </c>
      <c r="K16" s="53" t="s">
        <v>211</v>
      </c>
      <c r="L16" s="54">
        <v>5.2759999999999998</v>
      </c>
      <c r="M16" s="55">
        <f t="shared" ref="M16:M22" si="6">100/L16*C16</f>
        <v>84.874905231235772</v>
      </c>
      <c r="N16" s="75">
        <f t="shared" ref="N16:N22" si="7">J16*M16/100</f>
        <v>118.73999241849884</v>
      </c>
      <c r="O16" s="56">
        <f t="shared" ref="O16:O22" si="8">I16*M16/100</f>
        <v>1.1193302501895372</v>
      </c>
      <c r="P16" s="56">
        <v>1.119</v>
      </c>
      <c r="Q16" s="57"/>
      <c r="R16" s="58"/>
      <c r="S16" s="57">
        <f t="shared" ref="S16:S22" si="9">O16/N16*100</f>
        <v>0.94267333809864173</v>
      </c>
      <c r="T16" s="58">
        <f t="shared" ref="T16:T22" si="10">O16/C16*100</f>
        <v>24.996209249431384</v>
      </c>
      <c r="U16" s="59"/>
      <c r="V16" s="60">
        <f t="shared" ref="V16:V22" si="11">N16/C16</f>
        <v>26.516300227445033</v>
      </c>
      <c r="W16" s="79">
        <v>37580.9</v>
      </c>
      <c r="X16" s="79">
        <v>60028.3</v>
      </c>
      <c r="Y16" s="79">
        <v>44040.9</v>
      </c>
      <c r="Z16" s="79">
        <v>42022.3</v>
      </c>
      <c r="AA16" s="79">
        <v>35935.9</v>
      </c>
      <c r="AB16" s="66">
        <f t="shared" si="0"/>
        <v>43921.66</v>
      </c>
      <c r="AC16" s="80"/>
      <c r="AD16" s="81">
        <f t="shared" ref="AD16:AD22" si="12">AB16/L16</f>
        <v>8324.8028809704338</v>
      </c>
      <c r="AE16" s="61">
        <v>18</v>
      </c>
    </row>
    <row r="17" spans="1:31" s="46" customFormat="1" ht="36" x14ac:dyDescent="0.3">
      <c r="A17" s="47" t="s">
        <v>23</v>
      </c>
      <c r="B17" s="48" t="s">
        <v>21</v>
      </c>
      <c r="C17" s="49">
        <v>5.0019999999999998</v>
      </c>
      <c r="D17" s="50">
        <v>2.359</v>
      </c>
      <c r="E17" s="50">
        <v>1.3089999999999999</v>
      </c>
      <c r="F17" s="50">
        <v>2.2919999999999998</v>
      </c>
      <c r="G17" s="50">
        <v>0.1</v>
      </c>
      <c r="H17" s="50">
        <v>0.4</v>
      </c>
      <c r="I17" s="51">
        <f t="shared" si="2"/>
        <v>1.292</v>
      </c>
      <c r="J17" s="52">
        <v>147.9</v>
      </c>
      <c r="K17" s="53" t="s">
        <v>178</v>
      </c>
      <c r="L17" s="54">
        <v>5.5579999999999998</v>
      </c>
      <c r="M17" s="55">
        <f t="shared" si="6"/>
        <v>89.996401583303339</v>
      </c>
      <c r="N17" s="52">
        <f t="shared" si="7"/>
        <v>133.10467794170566</v>
      </c>
      <c r="O17" s="56">
        <f t="shared" si="8"/>
        <v>1.1627535084562792</v>
      </c>
      <c r="P17" s="56">
        <v>1.1619999999999999</v>
      </c>
      <c r="Q17" s="57"/>
      <c r="R17" s="58"/>
      <c r="S17" s="57">
        <f t="shared" si="9"/>
        <v>0.87356321839080453</v>
      </c>
      <c r="T17" s="58">
        <f t="shared" si="10"/>
        <v>23.245771860381435</v>
      </c>
      <c r="U17" s="59"/>
      <c r="V17" s="60">
        <f t="shared" si="11"/>
        <v>26.610291471752433</v>
      </c>
      <c r="W17" s="79">
        <v>14304.3</v>
      </c>
      <c r="X17" s="79">
        <v>12462.7</v>
      </c>
      <c r="Y17" s="79">
        <v>13305.7</v>
      </c>
      <c r="Z17" s="79">
        <v>18898.900000000001</v>
      </c>
      <c r="AA17" s="79">
        <v>19244.8</v>
      </c>
      <c r="AB17" s="66">
        <f t="shared" si="0"/>
        <v>15643.279999999999</v>
      </c>
      <c r="AC17" s="80"/>
      <c r="AD17" s="81">
        <f t="shared" si="12"/>
        <v>2814.5519971212666</v>
      </c>
      <c r="AE17" s="61"/>
    </row>
    <row r="18" spans="1:31" s="46" customFormat="1" ht="36" x14ac:dyDescent="0.3">
      <c r="A18" s="47" t="s">
        <v>28</v>
      </c>
      <c r="B18" s="48" t="s">
        <v>21</v>
      </c>
      <c r="C18" s="49">
        <v>7.4909999999999997</v>
      </c>
      <c r="D18" s="50">
        <v>0.97099999999999997</v>
      </c>
      <c r="E18" s="50">
        <v>3.0779999999999998</v>
      </c>
      <c r="F18" s="50">
        <v>3.87</v>
      </c>
      <c r="G18" s="50">
        <v>3.726</v>
      </c>
      <c r="H18" s="50">
        <v>7.9640000000000004</v>
      </c>
      <c r="I18" s="51">
        <f t="shared" si="2"/>
        <v>3.9218000000000002</v>
      </c>
      <c r="J18" s="52">
        <v>223.8</v>
      </c>
      <c r="K18" s="53" t="s">
        <v>214</v>
      </c>
      <c r="L18" s="54">
        <v>8.0210000000000008</v>
      </c>
      <c r="M18" s="55">
        <f t="shared" si="6"/>
        <v>93.392345094127904</v>
      </c>
      <c r="N18" s="52">
        <f t="shared" si="7"/>
        <v>209.01206832065824</v>
      </c>
      <c r="O18" s="56">
        <f t="shared" si="8"/>
        <v>3.6626609899015086</v>
      </c>
      <c r="P18" s="56">
        <v>3.6619999999999999</v>
      </c>
      <c r="Q18" s="57"/>
      <c r="R18" s="58"/>
      <c r="S18" s="57">
        <f t="shared" si="9"/>
        <v>1.7523681858802505</v>
      </c>
      <c r="T18" s="58">
        <f t="shared" si="10"/>
        <v>48.894152848771974</v>
      </c>
      <c r="U18" s="59"/>
      <c r="V18" s="60">
        <f t="shared" si="11"/>
        <v>27.901757885550428</v>
      </c>
      <c r="W18" s="79">
        <v>39356.6</v>
      </c>
      <c r="X18" s="79">
        <v>51034.6</v>
      </c>
      <c r="Y18" s="79">
        <v>41561.4</v>
      </c>
      <c r="Z18" s="77">
        <v>86070</v>
      </c>
      <c r="AA18" s="79">
        <v>110032.4</v>
      </c>
      <c r="AB18" s="77">
        <f t="shared" si="0"/>
        <v>65611</v>
      </c>
      <c r="AC18" s="80"/>
      <c r="AD18" s="81">
        <f t="shared" si="12"/>
        <v>8179.9027552674224</v>
      </c>
      <c r="AE18" s="61">
        <v>27</v>
      </c>
    </row>
    <row r="19" spans="1:31" s="46" customFormat="1" ht="24" x14ac:dyDescent="0.3">
      <c r="A19" s="47" t="s">
        <v>20</v>
      </c>
      <c r="B19" s="48" t="s">
        <v>21</v>
      </c>
      <c r="C19" s="49">
        <v>8.58</v>
      </c>
      <c r="D19" s="50"/>
      <c r="E19" s="50">
        <v>3</v>
      </c>
      <c r="F19" s="50">
        <v>1.883</v>
      </c>
      <c r="G19" s="50"/>
      <c r="H19" s="50">
        <v>1.119</v>
      </c>
      <c r="I19" s="51">
        <f t="shared" si="2"/>
        <v>2.0006666666666666</v>
      </c>
      <c r="J19" s="52">
        <v>271.60000000000002</v>
      </c>
      <c r="K19" s="53" t="s">
        <v>211</v>
      </c>
      <c r="L19" s="54">
        <v>9.0109999999999992</v>
      </c>
      <c r="M19" s="55">
        <f t="shared" si="6"/>
        <v>95.216957052491409</v>
      </c>
      <c r="N19" s="52">
        <f t="shared" si="7"/>
        <v>258.6092553545667</v>
      </c>
      <c r="O19" s="56">
        <f t="shared" si="8"/>
        <v>1.9049739207635112</v>
      </c>
      <c r="P19" s="56">
        <v>1.9039999999999999</v>
      </c>
      <c r="Q19" s="57"/>
      <c r="R19" s="58"/>
      <c r="S19" s="57">
        <f t="shared" si="9"/>
        <v>0.73662248404516428</v>
      </c>
      <c r="T19" s="58">
        <f t="shared" si="10"/>
        <v>22.202493248991971</v>
      </c>
      <c r="U19" s="59"/>
      <c r="V19" s="60">
        <f t="shared" si="11"/>
        <v>30.140938852513599</v>
      </c>
      <c r="W19" s="79">
        <v>32603.4</v>
      </c>
      <c r="X19" s="77">
        <v>34693</v>
      </c>
      <c r="Y19" s="77">
        <v>44473</v>
      </c>
      <c r="Z19" s="79">
        <v>94067.5</v>
      </c>
      <c r="AA19" s="79">
        <v>102450.5</v>
      </c>
      <c r="AB19" s="66">
        <f t="shared" si="0"/>
        <v>61657.48</v>
      </c>
      <c r="AC19" s="80"/>
      <c r="AD19" s="81">
        <f t="shared" si="12"/>
        <v>6842.4680945511054</v>
      </c>
      <c r="AE19" s="61">
        <v>52</v>
      </c>
    </row>
    <row r="20" spans="1:31" s="46" customFormat="1" ht="24" x14ac:dyDescent="0.3">
      <c r="A20" s="47" t="s">
        <v>24</v>
      </c>
      <c r="B20" s="48" t="s">
        <v>21</v>
      </c>
      <c r="C20" s="49">
        <v>310.30200000000002</v>
      </c>
      <c r="D20" s="50">
        <v>169.25</v>
      </c>
      <c r="E20" s="50">
        <v>189.46600000000001</v>
      </c>
      <c r="F20" s="50">
        <v>186.46600000000001</v>
      </c>
      <c r="G20" s="50">
        <v>233.08600000000001</v>
      </c>
      <c r="H20" s="50">
        <v>287.79300000000001</v>
      </c>
      <c r="I20" s="51">
        <f t="shared" si="2"/>
        <v>213.21220000000002</v>
      </c>
      <c r="J20" s="72">
        <v>9044.2999999999993</v>
      </c>
      <c r="K20" s="53" t="s">
        <v>211</v>
      </c>
      <c r="L20" s="54">
        <v>317.42599999999999</v>
      </c>
      <c r="M20" s="55">
        <f t="shared" si="6"/>
        <v>97.755697390887974</v>
      </c>
      <c r="N20" s="74">
        <f t="shared" si="7"/>
        <v>8841.3185391240804</v>
      </c>
      <c r="O20" s="56">
        <f t="shared" si="8"/>
        <v>208.42707303245487</v>
      </c>
      <c r="P20" s="56">
        <v>208.42699999999999</v>
      </c>
      <c r="Q20" s="57"/>
      <c r="R20" s="58"/>
      <c r="S20" s="57">
        <f t="shared" si="9"/>
        <v>2.35742069590792</v>
      </c>
      <c r="T20" s="58">
        <f t="shared" si="10"/>
        <v>67.169103980140264</v>
      </c>
      <c r="U20" s="59"/>
      <c r="V20" s="60">
        <f t="shared" si="11"/>
        <v>28.492625052768204</v>
      </c>
      <c r="W20" s="79">
        <v>6102016.9000000004</v>
      </c>
      <c r="X20" s="79">
        <v>6494636.4000000004</v>
      </c>
      <c r="Y20" s="79">
        <v>7901794.2999999998</v>
      </c>
      <c r="Z20" s="78">
        <v>9748727.4000000004</v>
      </c>
      <c r="AA20" s="79">
        <v>9947627.1999999993</v>
      </c>
      <c r="AB20" s="66">
        <f t="shared" si="0"/>
        <v>8038960.4400000004</v>
      </c>
      <c r="AC20" s="80"/>
      <c r="AD20" s="81">
        <f t="shared" si="12"/>
        <v>25325.463068557714</v>
      </c>
      <c r="AE20" s="61">
        <v>216</v>
      </c>
    </row>
    <row r="21" spans="1:31" s="46" customFormat="1" ht="36" x14ac:dyDescent="0.3">
      <c r="A21" s="47" t="s">
        <v>26</v>
      </c>
      <c r="B21" s="48" t="s">
        <v>21</v>
      </c>
      <c r="C21" s="49">
        <v>14.808</v>
      </c>
      <c r="D21" s="50">
        <v>5.077</v>
      </c>
      <c r="E21" s="50">
        <v>4.4160000000000004</v>
      </c>
      <c r="F21" s="50">
        <v>1.0409999999999999</v>
      </c>
      <c r="G21" s="50">
        <v>1.446</v>
      </c>
      <c r="H21" s="50">
        <v>3.46</v>
      </c>
      <c r="I21" s="51">
        <f t="shared" si="2"/>
        <v>3.0880000000000001</v>
      </c>
      <c r="J21" s="52">
        <v>406.2</v>
      </c>
      <c r="K21" s="53" t="s">
        <v>177</v>
      </c>
      <c r="L21" s="54">
        <v>15.003</v>
      </c>
      <c r="M21" s="55">
        <f t="shared" si="6"/>
        <v>98.700259948010398</v>
      </c>
      <c r="N21" s="52">
        <f t="shared" si="7"/>
        <v>400.92045590881827</v>
      </c>
      <c r="O21" s="56">
        <f t="shared" si="8"/>
        <v>3.0478640271945614</v>
      </c>
      <c r="P21" s="56">
        <v>3.0470000000000002</v>
      </c>
      <c r="Q21" s="57"/>
      <c r="R21" s="58"/>
      <c r="S21" s="57">
        <f t="shared" si="9"/>
        <v>0.76021664204825212</v>
      </c>
      <c r="T21" s="58">
        <f t="shared" si="10"/>
        <v>20.582550156635342</v>
      </c>
      <c r="U21" s="59"/>
      <c r="V21" s="60">
        <f t="shared" si="11"/>
        <v>27.074585082983408</v>
      </c>
      <c r="W21" s="77">
        <v>48127</v>
      </c>
      <c r="X21" s="77">
        <v>47434</v>
      </c>
      <c r="Y21" s="77">
        <v>47709</v>
      </c>
      <c r="Z21" s="79">
        <v>70547.8</v>
      </c>
      <c r="AA21" s="79">
        <v>68877.899999999994</v>
      </c>
      <c r="AB21" s="66">
        <f t="shared" si="0"/>
        <v>56539.139999999992</v>
      </c>
      <c r="AC21" s="80"/>
      <c r="AD21" s="81">
        <f t="shared" si="12"/>
        <v>3768.5222955408913</v>
      </c>
      <c r="AE21" s="61">
        <v>39</v>
      </c>
    </row>
    <row r="22" spans="1:31" s="46" customFormat="1" ht="24" x14ac:dyDescent="0.3">
      <c r="A22" s="47" t="s">
        <v>22</v>
      </c>
      <c r="B22" s="48" t="s">
        <v>21</v>
      </c>
      <c r="C22" s="49">
        <v>31.018999999999998</v>
      </c>
      <c r="D22" s="50">
        <v>4.6040000000000001</v>
      </c>
      <c r="E22" s="50">
        <v>11.55</v>
      </c>
      <c r="F22" s="50">
        <v>1.746</v>
      </c>
      <c r="G22" s="50">
        <v>5.52</v>
      </c>
      <c r="H22" s="50">
        <v>5.8920000000000003</v>
      </c>
      <c r="I22" s="51">
        <f t="shared" si="2"/>
        <v>5.8623999999999992</v>
      </c>
      <c r="J22" s="52">
        <v>755.8</v>
      </c>
      <c r="K22" s="53" t="s">
        <v>211</v>
      </c>
      <c r="L22" s="54">
        <v>31.294</v>
      </c>
      <c r="M22" s="55">
        <f t="shared" si="6"/>
        <v>99.121237297884576</v>
      </c>
      <c r="N22" s="52">
        <f t="shared" si="7"/>
        <v>749.15831149741166</v>
      </c>
      <c r="O22" s="56">
        <f t="shared" si="8"/>
        <v>5.810883415351185</v>
      </c>
      <c r="P22" s="56">
        <v>5.81</v>
      </c>
      <c r="Q22" s="57"/>
      <c r="R22" s="58"/>
      <c r="S22" s="57">
        <f t="shared" si="9"/>
        <v>0.77565493516803385</v>
      </c>
      <c r="T22" s="58">
        <f t="shared" si="10"/>
        <v>18.733303508659809</v>
      </c>
      <c r="U22" s="59"/>
      <c r="V22" s="60">
        <f t="shared" si="11"/>
        <v>24.151594554866751</v>
      </c>
      <c r="W22" s="79">
        <v>261920.3</v>
      </c>
      <c r="X22" s="79">
        <v>303577.90000000002</v>
      </c>
      <c r="Y22" s="77">
        <v>102786</v>
      </c>
      <c r="Z22" s="76">
        <v>164623</v>
      </c>
      <c r="AA22" s="79">
        <v>143045.5</v>
      </c>
      <c r="AB22" s="66">
        <f t="shared" si="0"/>
        <v>195190.53999999998</v>
      </c>
      <c r="AC22" s="80"/>
      <c r="AD22" s="81">
        <f t="shared" si="12"/>
        <v>6237.3151402824815</v>
      </c>
      <c r="AE22" s="61">
        <v>158</v>
      </c>
    </row>
    <row r="23" spans="1:31" s="46" customFormat="1" x14ac:dyDescent="0.3">
      <c r="A23" s="47" t="s">
        <v>32</v>
      </c>
      <c r="B23" s="48" t="s">
        <v>21</v>
      </c>
      <c r="C23" s="49">
        <v>0.37</v>
      </c>
      <c r="D23" s="50"/>
      <c r="E23" s="50"/>
      <c r="F23" s="50"/>
      <c r="G23" s="50"/>
      <c r="H23" s="50"/>
      <c r="I23" s="51"/>
      <c r="J23" s="52"/>
      <c r="K23" s="62"/>
      <c r="L23" s="54"/>
      <c r="M23" s="55"/>
      <c r="N23" s="52"/>
      <c r="O23" s="56"/>
      <c r="P23" s="56"/>
      <c r="Q23" s="57"/>
      <c r="R23" s="58"/>
      <c r="S23" s="57"/>
      <c r="T23" s="58"/>
      <c r="U23" s="59"/>
      <c r="V23" s="60"/>
      <c r="W23" s="79"/>
      <c r="X23" s="79"/>
      <c r="Y23" s="79"/>
      <c r="Z23" s="79"/>
      <c r="AA23" s="79"/>
      <c r="AB23" s="79"/>
      <c r="AC23" s="80"/>
      <c r="AD23" s="81"/>
      <c r="AE23" s="61">
        <v>9</v>
      </c>
    </row>
    <row r="24" spans="1:31" s="46" customFormat="1" x14ac:dyDescent="0.3">
      <c r="A24" s="47" t="s">
        <v>29</v>
      </c>
      <c r="B24" s="48" t="s">
        <v>21</v>
      </c>
      <c r="C24" s="49">
        <v>7.9080000000000004</v>
      </c>
      <c r="D24" s="50">
        <v>1.75</v>
      </c>
      <c r="E24" s="50">
        <v>2.363</v>
      </c>
      <c r="F24" s="50">
        <v>1.2330000000000001</v>
      </c>
      <c r="G24" s="50"/>
      <c r="H24" s="50"/>
      <c r="I24" s="51">
        <f t="shared" ref="I24:I67" si="13">AVERAGE(D24:H24)</f>
        <v>1.782</v>
      </c>
      <c r="J24" s="52">
        <v>222.4</v>
      </c>
      <c r="K24" s="62"/>
      <c r="L24" s="54"/>
      <c r="M24" s="55"/>
      <c r="N24" s="52"/>
      <c r="O24" s="56"/>
      <c r="P24" s="56">
        <v>1.782</v>
      </c>
      <c r="Q24" s="57">
        <f t="shared" ref="Q24:Q29" si="14">I24/J24*100</f>
        <v>0.8012589928057553</v>
      </c>
      <c r="R24" s="58">
        <f t="shared" ref="R24:R29" si="15">I24/C24*100</f>
        <v>22.534142640364188</v>
      </c>
      <c r="S24" s="57"/>
      <c r="T24" s="58"/>
      <c r="U24" s="59">
        <f t="shared" ref="U24:U29" si="16">J24/C24</f>
        <v>28.123419322205361</v>
      </c>
      <c r="V24" s="60"/>
      <c r="W24" s="78">
        <v>44267.8</v>
      </c>
      <c r="X24" s="78">
        <v>35135.1</v>
      </c>
      <c r="Y24" s="77">
        <v>30639</v>
      </c>
      <c r="Z24" s="77">
        <v>39502</v>
      </c>
      <c r="AA24" s="77">
        <v>57009</v>
      </c>
      <c r="AB24" s="66">
        <f t="shared" si="0"/>
        <v>41310.58</v>
      </c>
      <c r="AC24" s="80">
        <f t="shared" si="1"/>
        <v>5223.8973191704599</v>
      </c>
      <c r="AD24" s="81"/>
      <c r="AE24" s="61">
        <v>1</v>
      </c>
    </row>
    <row r="25" spans="1:31" s="46" customFormat="1" x14ac:dyDescent="0.3">
      <c r="A25" s="47" t="s">
        <v>31</v>
      </c>
      <c r="B25" s="48" t="s">
        <v>21</v>
      </c>
      <c r="C25" s="49">
        <v>8.4429999999999996</v>
      </c>
      <c r="D25" s="50">
        <v>1.599</v>
      </c>
      <c r="E25" s="50">
        <v>1.546</v>
      </c>
      <c r="F25" s="50">
        <v>0.79100000000000004</v>
      </c>
      <c r="G25" s="64">
        <v>1.444</v>
      </c>
      <c r="H25" s="64">
        <v>2.1280000000000001</v>
      </c>
      <c r="I25" s="51">
        <f t="shared" si="13"/>
        <v>1.5016</v>
      </c>
      <c r="J25" s="52">
        <v>234.8</v>
      </c>
      <c r="K25" s="62"/>
      <c r="L25" s="54"/>
      <c r="M25" s="55"/>
      <c r="N25" s="52"/>
      <c r="O25" s="56"/>
      <c r="P25" s="56">
        <v>1.5009999999999999</v>
      </c>
      <c r="Q25" s="57">
        <f t="shared" si="14"/>
        <v>0.63952299829642245</v>
      </c>
      <c r="R25" s="58">
        <f t="shared" si="15"/>
        <v>17.785147459433855</v>
      </c>
      <c r="S25" s="57"/>
      <c r="T25" s="58"/>
      <c r="U25" s="59">
        <f t="shared" si="16"/>
        <v>27.810020135023098</v>
      </c>
      <c r="V25" s="60"/>
      <c r="W25" s="79">
        <v>28715.9</v>
      </c>
      <c r="X25" s="79">
        <v>34361.1</v>
      </c>
      <c r="Y25" s="77">
        <v>31331</v>
      </c>
      <c r="Z25" s="79">
        <v>39205.9</v>
      </c>
      <c r="AA25" s="79">
        <v>129436.3</v>
      </c>
      <c r="AB25" s="66">
        <f t="shared" si="0"/>
        <v>52610.04</v>
      </c>
      <c r="AC25" s="80">
        <f t="shared" si="1"/>
        <v>6231.2021793201475</v>
      </c>
      <c r="AD25" s="81"/>
      <c r="AE25" s="61">
        <v>44</v>
      </c>
    </row>
    <row r="26" spans="1:31" s="46" customFormat="1" x14ac:dyDescent="0.3">
      <c r="A26" s="47" t="s">
        <v>30</v>
      </c>
      <c r="B26" s="48" t="s">
        <v>21</v>
      </c>
      <c r="C26" s="49">
        <v>9.69</v>
      </c>
      <c r="D26" s="50">
        <v>3.3879999999999999</v>
      </c>
      <c r="E26" s="50">
        <v>3.9</v>
      </c>
      <c r="F26" s="50">
        <v>2.1</v>
      </c>
      <c r="G26" s="50">
        <v>2.6669999999999998</v>
      </c>
      <c r="H26" s="50">
        <v>6.6130000000000004</v>
      </c>
      <c r="I26" s="51">
        <f t="shared" si="13"/>
        <v>3.7336</v>
      </c>
      <c r="J26" s="52">
        <v>254.3</v>
      </c>
      <c r="K26" s="62"/>
      <c r="L26" s="54"/>
      <c r="M26" s="55"/>
      <c r="N26" s="52"/>
      <c r="O26" s="56"/>
      <c r="P26" s="56">
        <v>3.7330000000000001</v>
      </c>
      <c r="Q26" s="57">
        <f t="shared" si="14"/>
        <v>1.4681871804954778</v>
      </c>
      <c r="R26" s="58">
        <f t="shared" si="15"/>
        <v>38.530443756449948</v>
      </c>
      <c r="S26" s="57"/>
      <c r="T26" s="58"/>
      <c r="U26" s="59">
        <f t="shared" si="16"/>
        <v>26.243550051599591</v>
      </c>
      <c r="V26" s="60"/>
      <c r="W26" s="79">
        <v>35067.800000000003</v>
      </c>
      <c r="X26" s="79">
        <v>51386.3</v>
      </c>
      <c r="Y26" s="79">
        <v>49963.4</v>
      </c>
      <c r="Z26" s="79">
        <v>78086.399999999994</v>
      </c>
      <c r="AA26" s="79">
        <v>146857.79999999999</v>
      </c>
      <c r="AB26" s="66">
        <f t="shared" si="0"/>
        <v>72272.34</v>
      </c>
      <c r="AC26" s="80">
        <f t="shared" si="1"/>
        <v>7458.4458204334369</v>
      </c>
      <c r="AD26" s="81"/>
      <c r="AE26" s="61">
        <v>39</v>
      </c>
    </row>
    <row r="27" spans="1:31" s="46" customFormat="1" x14ac:dyDescent="0.3">
      <c r="A27" s="47" t="s">
        <v>25</v>
      </c>
      <c r="B27" s="48" t="s">
        <v>21</v>
      </c>
      <c r="C27" s="49">
        <v>10.122999999999999</v>
      </c>
      <c r="D27" s="50">
        <v>4.8920000000000003</v>
      </c>
      <c r="E27" s="50">
        <v>2.4889999999999999</v>
      </c>
      <c r="F27" s="50">
        <v>3.2549999999999999</v>
      </c>
      <c r="G27" s="50">
        <v>6.9749999999999996</v>
      </c>
      <c r="H27" s="50">
        <v>7.2450000000000001</v>
      </c>
      <c r="I27" s="51">
        <f t="shared" si="13"/>
        <v>4.9711999999999996</v>
      </c>
      <c r="J27" s="52">
        <v>301.39999999999998</v>
      </c>
      <c r="K27" s="53"/>
      <c r="L27" s="54"/>
      <c r="M27" s="55"/>
      <c r="N27" s="52"/>
      <c r="O27" s="56"/>
      <c r="P27" s="56">
        <v>4.9710000000000001</v>
      </c>
      <c r="Q27" s="57">
        <f t="shared" si="14"/>
        <v>1.6493696084936962</v>
      </c>
      <c r="R27" s="58">
        <f t="shared" si="15"/>
        <v>49.107971945075569</v>
      </c>
      <c r="S27" s="57"/>
      <c r="T27" s="58"/>
      <c r="U27" s="59">
        <f t="shared" si="16"/>
        <v>29.773782475550725</v>
      </c>
      <c r="V27" s="60"/>
      <c r="W27" s="77">
        <v>34231</v>
      </c>
      <c r="X27" s="77">
        <v>41490</v>
      </c>
      <c r="Y27" s="78">
        <v>62227.1</v>
      </c>
      <c r="Z27" s="77">
        <v>126800</v>
      </c>
      <c r="AA27" s="77">
        <v>74244</v>
      </c>
      <c r="AB27" s="66">
        <f t="shared" si="0"/>
        <v>67798.42</v>
      </c>
      <c r="AC27" s="80">
        <f t="shared" si="1"/>
        <v>6697.4632026079225</v>
      </c>
      <c r="AD27" s="81"/>
      <c r="AE27" s="61">
        <v>24</v>
      </c>
    </row>
    <row r="28" spans="1:31" s="46" customFormat="1" x14ac:dyDescent="0.3">
      <c r="A28" s="47" t="s">
        <v>33</v>
      </c>
      <c r="B28" s="48" t="s">
        <v>21</v>
      </c>
      <c r="C28" s="49">
        <v>314.834</v>
      </c>
      <c r="D28" s="50">
        <v>99.347999999999999</v>
      </c>
      <c r="E28" s="50">
        <v>106.01</v>
      </c>
      <c r="F28" s="50">
        <v>119.89</v>
      </c>
      <c r="G28" s="50">
        <v>97.063999999999993</v>
      </c>
      <c r="H28" s="50">
        <v>177.06700000000001</v>
      </c>
      <c r="I28" s="51">
        <f t="shared" si="13"/>
        <v>119.8758</v>
      </c>
      <c r="J28" s="72">
        <v>8317.2999999999993</v>
      </c>
      <c r="K28" s="62"/>
      <c r="L28" s="54"/>
      <c r="M28" s="55"/>
      <c r="N28" s="52"/>
      <c r="O28" s="56"/>
      <c r="P28" s="56">
        <v>119.875</v>
      </c>
      <c r="Q28" s="57">
        <f t="shared" si="14"/>
        <v>1.4412826277758408</v>
      </c>
      <c r="R28" s="58">
        <f t="shared" si="15"/>
        <v>38.075874905505756</v>
      </c>
      <c r="S28" s="57"/>
      <c r="T28" s="58"/>
      <c r="U28" s="59">
        <f t="shared" si="16"/>
        <v>26.418048876550813</v>
      </c>
      <c r="V28" s="60"/>
      <c r="W28" s="79">
        <v>6588613.5</v>
      </c>
      <c r="X28" s="79">
        <v>6701182.2000000002</v>
      </c>
      <c r="Y28" s="79">
        <v>8457825.9000000004</v>
      </c>
      <c r="Z28" s="79">
        <v>9666846.5999999996</v>
      </c>
      <c r="AA28" s="79">
        <v>10071077.9</v>
      </c>
      <c r="AB28" s="66">
        <f t="shared" si="0"/>
        <v>8297109.2200000007</v>
      </c>
      <c r="AC28" s="80">
        <f t="shared" si="1"/>
        <v>26353.917365976991</v>
      </c>
      <c r="AD28" s="81"/>
      <c r="AE28" s="61">
        <v>69</v>
      </c>
    </row>
    <row r="29" spans="1:31" s="46" customFormat="1" x14ac:dyDescent="0.3">
      <c r="A29" s="47" t="s">
        <v>34</v>
      </c>
      <c r="B29" s="48" t="s">
        <v>35</v>
      </c>
      <c r="C29" s="49">
        <v>125.83199999999999</v>
      </c>
      <c r="D29" s="50">
        <v>107.126</v>
      </c>
      <c r="E29" s="50">
        <v>16.491</v>
      </c>
      <c r="F29" s="50"/>
      <c r="G29" s="50">
        <v>115.881</v>
      </c>
      <c r="H29" s="50">
        <v>100.17700000000001</v>
      </c>
      <c r="I29" s="51">
        <f t="shared" si="13"/>
        <v>84.918750000000003</v>
      </c>
      <c r="J29" s="72">
        <v>2122.1999999999998</v>
      </c>
      <c r="K29" s="62"/>
      <c r="L29" s="54"/>
      <c r="M29" s="55"/>
      <c r="N29" s="52"/>
      <c r="O29" s="56"/>
      <c r="P29" s="56">
        <v>84.918000000000006</v>
      </c>
      <c r="Q29" s="57">
        <f t="shared" si="14"/>
        <v>4.0014489680520215</v>
      </c>
      <c r="R29" s="58">
        <f t="shared" si="15"/>
        <v>67.485814419225647</v>
      </c>
      <c r="S29" s="57"/>
      <c r="T29" s="58"/>
      <c r="U29" s="59">
        <f t="shared" si="16"/>
        <v>16.86534426854854</v>
      </c>
      <c r="V29" s="60"/>
      <c r="W29" s="79">
        <v>1765485.4</v>
      </c>
      <c r="X29" s="79">
        <v>1501518.6</v>
      </c>
      <c r="Y29" s="79">
        <v>1816540.8</v>
      </c>
      <c r="Z29" s="79"/>
      <c r="AA29" s="79"/>
      <c r="AB29" s="66">
        <f t="shared" si="0"/>
        <v>1694514.9333333333</v>
      </c>
      <c r="AC29" s="80">
        <f t="shared" si="1"/>
        <v>13466.486532307628</v>
      </c>
      <c r="AD29" s="81"/>
      <c r="AE29" s="61">
        <v>378</v>
      </c>
    </row>
    <row r="30" spans="1:31" s="46" customFormat="1" ht="36" x14ac:dyDescent="0.3">
      <c r="A30" s="47" t="s">
        <v>38</v>
      </c>
      <c r="B30" s="48" t="s">
        <v>37</v>
      </c>
      <c r="C30" s="49">
        <v>1.732</v>
      </c>
      <c r="D30" s="50">
        <v>9.8000000000000004E-2</v>
      </c>
      <c r="E30" s="50">
        <v>1</v>
      </c>
      <c r="F30" s="50">
        <v>0.3</v>
      </c>
      <c r="G30" s="50">
        <v>0.80200000000000005</v>
      </c>
      <c r="H30" s="50">
        <v>0.23599999999999999</v>
      </c>
      <c r="I30" s="51">
        <f t="shared" si="13"/>
        <v>0.48719999999999997</v>
      </c>
      <c r="J30" s="52">
        <v>125</v>
      </c>
      <c r="K30" s="53" t="s">
        <v>215</v>
      </c>
      <c r="L30" s="54">
        <v>2.8839999999999999</v>
      </c>
      <c r="M30" s="55">
        <f>100/L30*C30</f>
        <v>60.055478502080447</v>
      </c>
      <c r="N30" s="52">
        <f>J30*M30/100</f>
        <v>75.069348127600563</v>
      </c>
      <c r="O30" s="56">
        <f>I30*M30/100</f>
        <v>0.29259029126213593</v>
      </c>
      <c r="P30" s="56">
        <v>0.29199999999999998</v>
      </c>
      <c r="Q30" s="57"/>
      <c r="R30" s="58"/>
      <c r="S30" s="57">
        <f>O30/N30*100</f>
        <v>0.38976</v>
      </c>
      <c r="T30" s="58">
        <f>O30/C30*100</f>
        <v>16.893203883495143</v>
      </c>
      <c r="U30" s="59"/>
      <c r="V30" s="60">
        <f>N30/C30</f>
        <v>43.342579750346744</v>
      </c>
      <c r="W30" s="77">
        <v>37058</v>
      </c>
      <c r="X30" s="77">
        <v>47681</v>
      </c>
      <c r="Y30" s="77">
        <v>97315</v>
      </c>
      <c r="Z30" s="77">
        <v>93741</v>
      </c>
      <c r="AA30" s="77">
        <v>70839</v>
      </c>
      <c r="AB30" s="77">
        <f t="shared" si="0"/>
        <v>69326.8</v>
      </c>
      <c r="AC30" s="80"/>
      <c r="AD30" s="81">
        <f>AB30/L30</f>
        <v>24038.418862690709</v>
      </c>
      <c r="AE30" s="61">
        <v>115</v>
      </c>
    </row>
    <row r="31" spans="1:31" s="46" customFormat="1" x14ac:dyDescent="0.3">
      <c r="A31" s="47" t="s">
        <v>39</v>
      </c>
      <c r="B31" s="48" t="s">
        <v>37</v>
      </c>
      <c r="C31" s="49">
        <v>57.039000000000001</v>
      </c>
      <c r="D31" s="50">
        <v>7.9859999999999998</v>
      </c>
      <c r="E31" s="50">
        <v>5.9180000000000001</v>
      </c>
      <c r="F31" s="50">
        <v>5.62</v>
      </c>
      <c r="G31" s="50">
        <v>7.8780000000000001</v>
      </c>
      <c r="H31" s="50">
        <v>2.5129999999999999</v>
      </c>
      <c r="I31" s="51">
        <f t="shared" si="13"/>
        <v>5.9829999999999997</v>
      </c>
      <c r="J31" s="72">
        <v>1459.7</v>
      </c>
      <c r="K31" s="62"/>
      <c r="L31" s="54"/>
      <c r="M31" s="55"/>
      <c r="N31" s="52"/>
      <c r="O31" s="56"/>
      <c r="P31" s="56">
        <v>5.9829999999999997</v>
      </c>
      <c r="Q31" s="57">
        <f>I31/J31*100</f>
        <v>0.4098787422073028</v>
      </c>
      <c r="R31" s="58">
        <f>I31/C31*100</f>
        <v>10.489314328792581</v>
      </c>
      <c r="S31" s="57"/>
      <c r="T31" s="58"/>
      <c r="U31" s="59">
        <f>J31/C31</f>
        <v>25.591262118901103</v>
      </c>
      <c r="V31" s="60"/>
      <c r="W31" s="77">
        <v>1086567.2</v>
      </c>
      <c r="X31" s="79">
        <v>1124950.7</v>
      </c>
      <c r="Y31" s="79">
        <v>1230047.1000000001</v>
      </c>
      <c r="Z31" s="79">
        <v>1358698.8</v>
      </c>
      <c r="AA31" s="79">
        <v>1165954.1000000001</v>
      </c>
      <c r="AB31" s="66">
        <f t="shared" si="0"/>
        <v>1193243.58</v>
      </c>
      <c r="AC31" s="80">
        <f t="shared" si="1"/>
        <v>20919.784358070796</v>
      </c>
      <c r="AD31" s="81"/>
      <c r="AE31" s="61">
        <v>107</v>
      </c>
    </row>
    <row r="32" spans="1:31" s="46" customFormat="1" x14ac:dyDescent="0.3">
      <c r="A32" s="65" t="s">
        <v>36</v>
      </c>
      <c r="B32" s="65" t="s">
        <v>37</v>
      </c>
      <c r="C32" s="49">
        <v>80.95</v>
      </c>
      <c r="D32" s="50">
        <v>20.763999999999999</v>
      </c>
      <c r="E32" s="50">
        <v>7.2050000000000001</v>
      </c>
      <c r="F32" s="50">
        <v>6.7830000000000004</v>
      </c>
      <c r="G32" s="50">
        <v>7.6550000000000002</v>
      </c>
      <c r="H32" s="50">
        <v>2.488</v>
      </c>
      <c r="I32" s="51">
        <f t="shared" si="13"/>
        <v>8.979000000000001</v>
      </c>
      <c r="J32" s="72">
        <v>2047.9</v>
      </c>
      <c r="K32" s="62"/>
      <c r="L32" s="54"/>
      <c r="M32" s="55"/>
      <c r="N32" s="52"/>
      <c r="O32" s="56"/>
      <c r="P32" s="56">
        <v>8.9789999999999992</v>
      </c>
      <c r="Q32" s="57">
        <f>I32/J32*100</f>
        <v>0.43844914302456178</v>
      </c>
      <c r="R32" s="58">
        <f>I32/C32*100</f>
        <v>11.092032118591725</v>
      </c>
      <c r="S32" s="57"/>
      <c r="T32" s="58"/>
      <c r="U32" s="59">
        <f>J32/C32</f>
        <v>25.298332303891293</v>
      </c>
      <c r="V32" s="60"/>
      <c r="W32" s="77">
        <v>1313236</v>
      </c>
      <c r="X32" s="77">
        <v>1412484</v>
      </c>
      <c r="Y32" s="77">
        <v>1632555</v>
      </c>
      <c r="Z32" s="77">
        <v>1622524</v>
      </c>
      <c r="AA32" s="79">
        <v>2016927.2</v>
      </c>
      <c r="AB32" s="66">
        <f t="shared" si="0"/>
        <v>1599545.24</v>
      </c>
      <c r="AC32" s="80">
        <f t="shared" si="1"/>
        <v>19759.669425571341</v>
      </c>
      <c r="AD32" s="81"/>
      <c r="AE32" s="61">
        <v>112</v>
      </c>
    </row>
    <row r="33" spans="1:31" s="46" customFormat="1" x14ac:dyDescent="0.3">
      <c r="A33" s="47" t="s">
        <v>40</v>
      </c>
      <c r="B33" s="48" t="s">
        <v>41</v>
      </c>
      <c r="C33" s="49">
        <v>623.56200000000001</v>
      </c>
      <c r="D33" s="50">
        <v>361.40899999999999</v>
      </c>
      <c r="E33" s="50">
        <v>284.67599999999999</v>
      </c>
      <c r="F33" s="50">
        <v>333.95</v>
      </c>
      <c r="G33" s="50">
        <v>289.5</v>
      </c>
      <c r="H33" s="50">
        <v>391.47899999999998</v>
      </c>
      <c r="I33" s="51">
        <f t="shared" si="13"/>
        <v>332.20280000000002</v>
      </c>
      <c r="J33" s="72">
        <v>18044.2</v>
      </c>
      <c r="K33" s="62"/>
      <c r="L33" s="54"/>
      <c r="M33" s="55"/>
      <c r="N33" s="52"/>
      <c r="O33" s="56"/>
      <c r="P33" s="56">
        <v>332.202</v>
      </c>
      <c r="Q33" s="57">
        <f>I33/J33*100</f>
        <v>1.8410503097948374</v>
      </c>
      <c r="R33" s="58">
        <f>I33/C33*100</f>
        <v>53.275023173317173</v>
      </c>
      <c r="S33" s="57"/>
      <c r="T33" s="58"/>
      <c r="U33" s="59">
        <f>J33/C33</f>
        <v>28.937298937395159</v>
      </c>
      <c r="V33" s="60"/>
      <c r="W33" s="77">
        <v>15133682</v>
      </c>
      <c r="X33" s="77">
        <v>17082994</v>
      </c>
      <c r="Y33" s="77">
        <v>20375476</v>
      </c>
      <c r="Z33" s="76">
        <v>21245074</v>
      </c>
      <c r="AA33" s="79">
        <v>22641703.600000001</v>
      </c>
      <c r="AB33" s="66">
        <f t="shared" si="0"/>
        <v>19295785.919999998</v>
      </c>
      <c r="AC33" s="80">
        <f t="shared" si="1"/>
        <v>30944.454472851132</v>
      </c>
      <c r="AD33" s="81"/>
      <c r="AE33" s="61">
        <v>1178</v>
      </c>
    </row>
    <row r="34" spans="1:31" s="46" customFormat="1" x14ac:dyDescent="0.3">
      <c r="A34" s="47" t="s">
        <v>42</v>
      </c>
      <c r="B34" s="48" t="s">
        <v>43</v>
      </c>
      <c r="C34" s="49">
        <v>10.337</v>
      </c>
      <c r="D34" s="50">
        <v>2.57</v>
      </c>
      <c r="E34" s="50">
        <v>10.708</v>
      </c>
      <c r="F34" s="50">
        <v>1.226</v>
      </c>
      <c r="G34" s="50">
        <v>1</v>
      </c>
      <c r="H34" s="50">
        <v>9.4920000000000009</v>
      </c>
      <c r="I34" s="51">
        <f t="shared" si="13"/>
        <v>4.9992000000000001</v>
      </c>
      <c r="J34" s="52">
        <v>317</v>
      </c>
      <c r="K34" s="62"/>
      <c r="L34" s="54"/>
      <c r="M34" s="55"/>
      <c r="N34" s="52"/>
      <c r="O34" s="56"/>
      <c r="P34" s="56">
        <v>4.9989999999999997</v>
      </c>
      <c r="Q34" s="57">
        <f>I34/J34*100</f>
        <v>1.5770347003154574</v>
      </c>
      <c r="R34" s="58">
        <f>I34/C34*100</f>
        <v>48.3621940601722</v>
      </c>
      <c r="S34" s="57"/>
      <c r="T34" s="58"/>
      <c r="U34" s="59">
        <f>J34/C34</f>
        <v>30.666537680178003</v>
      </c>
      <c r="V34" s="60"/>
      <c r="W34" s="77"/>
      <c r="X34" s="66">
        <v>231562.16</v>
      </c>
      <c r="Y34" s="66">
        <v>71097.75</v>
      </c>
      <c r="Z34" s="66">
        <v>71197.34</v>
      </c>
      <c r="AA34" s="79">
        <v>71198.801000000007</v>
      </c>
      <c r="AB34" s="66">
        <f t="shared" si="0"/>
        <v>111264.01274999999</v>
      </c>
      <c r="AC34" s="80">
        <f t="shared" si="1"/>
        <v>10763.66573957628</v>
      </c>
      <c r="AD34" s="81"/>
      <c r="AE34" s="61">
        <v>199</v>
      </c>
    </row>
    <row r="35" spans="1:31" s="46" customFormat="1" ht="36" x14ac:dyDescent="0.3">
      <c r="A35" s="47" t="s">
        <v>44</v>
      </c>
      <c r="B35" s="48" t="s">
        <v>45</v>
      </c>
      <c r="C35" s="49">
        <v>18.831</v>
      </c>
      <c r="D35" s="50">
        <v>6.218</v>
      </c>
      <c r="E35" s="50">
        <v>7.8090000000000002</v>
      </c>
      <c r="F35" s="50">
        <v>7.6420000000000003</v>
      </c>
      <c r="G35" s="50">
        <v>10.151999999999999</v>
      </c>
      <c r="H35" s="50">
        <v>10.096</v>
      </c>
      <c r="I35" s="51">
        <f t="shared" si="13"/>
        <v>8.3834</v>
      </c>
      <c r="J35" s="52">
        <v>390.6</v>
      </c>
      <c r="K35" s="53" t="s">
        <v>176</v>
      </c>
      <c r="L35" s="54">
        <v>19.931000000000001</v>
      </c>
      <c r="M35" s="55">
        <f>100/L35*C35</f>
        <v>94.480959309618171</v>
      </c>
      <c r="N35" s="52">
        <f>J35*M35/100</f>
        <v>369.04262706336857</v>
      </c>
      <c r="O35" s="56">
        <f>I35*M35/100</f>
        <v>7.9207167427625302</v>
      </c>
      <c r="P35" s="56">
        <v>7.92</v>
      </c>
      <c r="Q35" s="57"/>
      <c r="R35" s="58"/>
      <c r="S35" s="57">
        <f>O35/N35*100</f>
        <v>2.1462877624167946</v>
      </c>
      <c r="T35" s="58">
        <f>O35/C35*100</f>
        <v>42.062114294315393</v>
      </c>
      <c r="U35" s="59"/>
      <c r="V35" s="60">
        <f>N35/C35</f>
        <v>19.597611760573979</v>
      </c>
      <c r="W35" s="77">
        <v>92256</v>
      </c>
      <c r="X35" s="77">
        <v>147720</v>
      </c>
      <c r="Y35" s="77">
        <v>135836</v>
      </c>
      <c r="Z35" s="77">
        <v>160811</v>
      </c>
      <c r="AA35" s="79">
        <v>172415.6</v>
      </c>
      <c r="AB35" s="66">
        <f t="shared" si="0"/>
        <v>141807.72</v>
      </c>
      <c r="AC35" s="80"/>
      <c r="AD35" s="81">
        <f>AB35/L35</f>
        <v>7114.9325171842856</v>
      </c>
      <c r="AE35" s="61">
        <v>187</v>
      </c>
    </row>
    <row r="36" spans="1:31" s="46" customFormat="1" x14ac:dyDescent="0.3">
      <c r="A36" s="47" t="s">
        <v>46</v>
      </c>
      <c r="B36" s="48" t="s">
        <v>46</v>
      </c>
      <c r="C36" s="49">
        <v>518.34799999999996</v>
      </c>
      <c r="D36" s="50">
        <v>302.94</v>
      </c>
      <c r="E36" s="50">
        <v>309.91899999999998</v>
      </c>
      <c r="F36" s="50">
        <v>355.762</v>
      </c>
      <c r="G36" s="50">
        <v>372.041</v>
      </c>
      <c r="H36" s="50">
        <v>497.54599999999999</v>
      </c>
      <c r="I36" s="51">
        <f t="shared" si="13"/>
        <v>367.64159999999998</v>
      </c>
      <c r="J36" s="72">
        <v>13882.1</v>
      </c>
      <c r="K36" s="62"/>
      <c r="L36" s="54">
        <v>543.827</v>
      </c>
      <c r="M36" s="55">
        <f>100/L36*C36</f>
        <v>95.314870353991239</v>
      </c>
      <c r="N36" s="75">
        <f>J36*M36/100</f>
        <v>13231.705617411419</v>
      </c>
      <c r="O36" s="56">
        <f>I36*M36/100</f>
        <v>350.41711440733906</v>
      </c>
      <c r="P36" s="56">
        <v>350.41</v>
      </c>
      <c r="Q36" s="57"/>
      <c r="R36" s="58"/>
      <c r="S36" s="57">
        <f>O36/N36*100</f>
        <v>2.6483140158909673</v>
      </c>
      <c r="T36" s="58">
        <f>O36/C36*100</f>
        <v>67.602675115431936</v>
      </c>
      <c r="U36" s="59"/>
      <c r="V36" s="60">
        <f>N36/C36</f>
        <v>25.52668403738689</v>
      </c>
      <c r="W36" s="79">
        <v>10826770.1</v>
      </c>
      <c r="X36" s="79">
        <v>11203460.1</v>
      </c>
      <c r="Y36" s="78">
        <v>12736582.199999999</v>
      </c>
      <c r="Z36" s="79">
        <v>13778424.6</v>
      </c>
      <c r="AA36" s="79">
        <v>12737231.1</v>
      </c>
      <c r="AB36" s="66">
        <f t="shared" si="0"/>
        <v>12256493.620000001</v>
      </c>
      <c r="AC36" s="80"/>
      <c r="AD36" s="81">
        <f>AB36/L36</f>
        <v>22537.486406522665</v>
      </c>
      <c r="AE36" s="61">
        <v>199</v>
      </c>
    </row>
    <row r="37" spans="1:31" s="46" customFormat="1" x14ac:dyDescent="0.3">
      <c r="A37" s="47" t="s">
        <v>50</v>
      </c>
      <c r="B37" s="48" t="s">
        <v>48</v>
      </c>
      <c r="C37" s="49">
        <v>2.8820000000000001</v>
      </c>
      <c r="D37" s="50">
        <v>0.13200000000000001</v>
      </c>
      <c r="E37" s="50">
        <v>0.214</v>
      </c>
      <c r="F37" s="50">
        <v>0.39800000000000002</v>
      </c>
      <c r="G37" s="50">
        <v>0.30499999999999999</v>
      </c>
      <c r="H37" s="50">
        <v>0.216</v>
      </c>
      <c r="I37" s="51">
        <f t="shared" si="13"/>
        <v>0.253</v>
      </c>
      <c r="J37" s="52">
        <v>135</v>
      </c>
      <c r="K37" s="62"/>
      <c r="L37" s="54"/>
      <c r="M37" s="55"/>
      <c r="N37" s="52"/>
      <c r="O37" s="56"/>
      <c r="P37" s="56">
        <v>0.253</v>
      </c>
      <c r="Q37" s="57">
        <f t="shared" ref="Q37:Q47" si="17">I37/J37*100</f>
        <v>0.18740740740740741</v>
      </c>
      <c r="R37" s="58">
        <f t="shared" ref="R37:R47" si="18">I37/C37*100</f>
        <v>8.778625954198473</v>
      </c>
      <c r="S37" s="57"/>
      <c r="T37" s="58"/>
      <c r="U37" s="59">
        <f t="shared" ref="U37:U47" si="19">J37/C37</f>
        <v>46.84247050659264</v>
      </c>
      <c r="V37" s="60"/>
      <c r="W37" s="77"/>
      <c r="X37" s="77">
        <v>126505</v>
      </c>
      <c r="Y37" s="77">
        <v>143263</v>
      </c>
      <c r="Z37" s="77">
        <v>170650</v>
      </c>
      <c r="AA37" s="77">
        <v>169219</v>
      </c>
      <c r="AB37" s="66">
        <f t="shared" si="0"/>
        <v>152409.25</v>
      </c>
      <c r="AC37" s="80">
        <f t="shared" si="1"/>
        <v>52883.154059680775</v>
      </c>
      <c r="AD37" s="81"/>
      <c r="AE37" s="61">
        <v>132</v>
      </c>
    </row>
    <row r="38" spans="1:31" s="46" customFormat="1" x14ac:dyDescent="0.3">
      <c r="A38" s="47" t="s">
        <v>56</v>
      </c>
      <c r="B38" s="48" t="s">
        <v>48</v>
      </c>
      <c r="C38" s="49">
        <v>3.02</v>
      </c>
      <c r="D38" s="50">
        <v>0.19</v>
      </c>
      <c r="E38" s="50">
        <v>0.41799999999999998</v>
      </c>
      <c r="F38" s="50">
        <v>0.436</v>
      </c>
      <c r="G38" s="50">
        <v>0.2</v>
      </c>
      <c r="H38" s="50">
        <v>0.5</v>
      </c>
      <c r="I38" s="51">
        <f t="shared" si="13"/>
        <v>0.3488</v>
      </c>
      <c r="J38" s="52">
        <v>93.1</v>
      </c>
      <c r="K38" s="62"/>
      <c r="L38" s="54"/>
      <c r="M38" s="55"/>
      <c r="N38" s="52"/>
      <c r="O38" s="56"/>
      <c r="P38" s="56">
        <v>0.34799999999999998</v>
      </c>
      <c r="Q38" s="57">
        <f t="shared" si="17"/>
        <v>0.37465091299677766</v>
      </c>
      <c r="R38" s="58">
        <f t="shared" si="18"/>
        <v>11.549668874172186</v>
      </c>
      <c r="S38" s="57"/>
      <c r="T38" s="58"/>
      <c r="U38" s="59">
        <f t="shared" si="19"/>
        <v>30.827814569536422</v>
      </c>
      <c r="V38" s="60"/>
      <c r="W38" s="77"/>
      <c r="X38" s="76">
        <v>232804</v>
      </c>
      <c r="Y38" s="77">
        <v>295193</v>
      </c>
      <c r="Z38" s="77">
        <v>257324</v>
      </c>
      <c r="AA38" s="79">
        <v>21658.6</v>
      </c>
      <c r="AB38" s="79">
        <f t="shared" si="0"/>
        <v>201744.9</v>
      </c>
      <c r="AC38" s="80">
        <f t="shared" si="1"/>
        <v>66802.947019867541</v>
      </c>
      <c r="AD38" s="81"/>
      <c r="AE38" s="61">
        <v>48</v>
      </c>
    </row>
    <row r="39" spans="1:31" s="46" customFormat="1" x14ac:dyDescent="0.3">
      <c r="A39" s="47" t="s">
        <v>55</v>
      </c>
      <c r="B39" s="48" t="s">
        <v>48</v>
      </c>
      <c r="C39" s="49">
        <v>4.6660000000000004</v>
      </c>
      <c r="D39" s="50">
        <v>0.09</v>
      </c>
      <c r="E39" s="50">
        <v>0.38</v>
      </c>
      <c r="F39" s="50">
        <v>0.113</v>
      </c>
      <c r="G39" s="50">
        <v>0.42599999999999999</v>
      </c>
      <c r="H39" s="50">
        <v>0.78</v>
      </c>
      <c r="I39" s="51">
        <f t="shared" si="13"/>
        <v>0.35780000000000001</v>
      </c>
      <c r="J39" s="52">
        <v>119.1</v>
      </c>
      <c r="K39" s="62"/>
      <c r="L39" s="54"/>
      <c r="M39" s="55"/>
      <c r="N39" s="52"/>
      <c r="O39" s="56"/>
      <c r="P39" s="56">
        <v>0.35699999999999998</v>
      </c>
      <c r="Q39" s="57">
        <f t="shared" si="17"/>
        <v>0.30041981528127626</v>
      </c>
      <c r="R39" s="58">
        <f t="shared" si="18"/>
        <v>7.6682383197599648</v>
      </c>
      <c r="S39" s="57"/>
      <c r="T39" s="58"/>
      <c r="U39" s="59">
        <f t="shared" si="19"/>
        <v>25.525075010715813</v>
      </c>
      <c r="V39" s="60"/>
      <c r="W39" s="77"/>
      <c r="X39" s="77">
        <v>281448</v>
      </c>
      <c r="Y39" s="77">
        <v>330443</v>
      </c>
      <c r="Z39" s="77">
        <v>363679</v>
      </c>
      <c r="AA39" s="77">
        <v>42122</v>
      </c>
      <c r="AB39" s="77">
        <f t="shared" si="0"/>
        <v>254423</v>
      </c>
      <c r="AC39" s="80">
        <f t="shared" si="1"/>
        <v>54527.003857693955</v>
      </c>
      <c r="AD39" s="81"/>
      <c r="AE39" s="61">
        <v>37</v>
      </c>
    </row>
    <row r="40" spans="1:31" s="46" customFormat="1" x14ac:dyDescent="0.3">
      <c r="A40" s="47" t="s">
        <v>58</v>
      </c>
      <c r="B40" s="48" t="s">
        <v>48</v>
      </c>
      <c r="C40" s="49">
        <v>4.9359999999999999</v>
      </c>
      <c r="D40" s="50">
        <v>0.6</v>
      </c>
      <c r="E40" s="50">
        <v>1.0680000000000001</v>
      </c>
      <c r="F40" s="50">
        <v>1.714</v>
      </c>
      <c r="G40" s="50">
        <v>0.77400000000000002</v>
      </c>
      <c r="H40" s="50">
        <v>0.872</v>
      </c>
      <c r="I40" s="51">
        <f t="shared" si="13"/>
        <v>1.0056</v>
      </c>
      <c r="J40" s="52">
        <v>129.19999999999999</v>
      </c>
      <c r="K40" s="62"/>
      <c r="L40" s="54"/>
      <c r="M40" s="55"/>
      <c r="N40" s="52"/>
      <c r="O40" s="56"/>
      <c r="P40" s="56">
        <v>1.0049999999999999</v>
      </c>
      <c r="Q40" s="57">
        <f t="shared" si="17"/>
        <v>0.77832817337461313</v>
      </c>
      <c r="R40" s="58">
        <f t="shared" si="18"/>
        <v>20.372771474878444</v>
      </c>
      <c r="S40" s="57"/>
      <c r="T40" s="58"/>
      <c r="U40" s="59">
        <f t="shared" si="19"/>
        <v>26.175040518638571</v>
      </c>
      <c r="V40" s="60"/>
      <c r="W40" s="76"/>
      <c r="X40" s="77">
        <v>228023</v>
      </c>
      <c r="Y40" s="77">
        <v>261031</v>
      </c>
      <c r="Z40" s="77">
        <v>297898</v>
      </c>
      <c r="AA40" s="77">
        <v>293457</v>
      </c>
      <c r="AB40" s="66">
        <f t="shared" si="0"/>
        <v>270102.25</v>
      </c>
      <c r="AC40" s="80">
        <f t="shared" si="1"/>
        <v>54720.877228525125</v>
      </c>
      <c r="AD40" s="81"/>
      <c r="AE40" s="61">
        <v>46</v>
      </c>
    </row>
    <row r="41" spans="1:31" s="46" customFormat="1" ht="15.6" customHeight="1" x14ac:dyDescent="0.3">
      <c r="A41" s="47" t="s">
        <v>57</v>
      </c>
      <c r="B41" s="48" t="s">
        <v>48</v>
      </c>
      <c r="C41" s="49">
        <v>5.9180000000000001</v>
      </c>
      <c r="D41" s="50">
        <v>1.387</v>
      </c>
      <c r="E41" s="50">
        <v>0.3</v>
      </c>
      <c r="F41" s="50">
        <v>0.14699999999999999</v>
      </c>
      <c r="G41" s="50">
        <v>0.114</v>
      </c>
      <c r="H41" s="50">
        <v>0.63700000000000001</v>
      </c>
      <c r="I41" s="51">
        <f t="shared" si="13"/>
        <v>0.51700000000000002</v>
      </c>
      <c r="J41" s="52">
        <v>161.9</v>
      </c>
      <c r="K41" s="62"/>
      <c r="L41" s="54"/>
      <c r="M41" s="55"/>
      <c r="N41" s="52"/>
      <c r="O41" s="56"/>
      <c r="P41" s="56">
        <v>0.51700000000000002</v>
      </c>
      <c r="Q41" s="57">
        <f t="shared" si="17"/>
        <v>0.31933292155651638</v>
      </c>
      <c r="R41" s="58">
        <f t="shared" si="18"/>
        <v>8.7360594795539033</v>
      </c>
      <c r="S41" s="57"/>
      <c r="T41" s="58"/>
      <c r="U41" s="59">
        <f t="shared" si="19"/>
        <v>27.357215275430889</v>
      </c>
      <c r="V41" s="60"/>
      <c r="W41" s="77"/>
      <c r="X41" s="77">
        <v>222289</v>
      </c>
      <c r="Y41" s="77">
        <v>247093</v>
      </c>
      <c r="Z41" s="77">
        <v>265429</v>
      </c>
      <c r="AA41" s="77">
        <v>29316.2</v>
      </c>
      <c r="AB41" s="77">
        <f t="shared" si="0"/>
        <v>191031.8</v>
      </c>
      <c r="AC41" s="80">
        <f t="shared" si="1"/>
        <v>32279.790469753294</v>
      </c>
      <c r="AD41" s="81"/>
      <c r="AE41" s="61">
        <v>72</v>
      </c>
    </row>
    <row r="42" spans="1:31" s="46" customFormat="1" x14ac:dyDescent="0.3">
      <c r="A42" s="47" t="s">
        <v>52</v>
      </c>
      <c r="B42" s="48" t="s">
        <v>48</v>
      </c>
      <c r="C42" s="49">
        <v>6.39</v>
      </c>
      <c r="D42" s="50">
        <v>1.486</v>
      </c>
      <c r="E42" s="50">
        <v>1.61</v>
      </c>
      <c r="F42" s="50">
        <v>1.524</v>
      </c>
      <c r="G42" s="50">
        <v>5.6000000000000001E-2</v>
      </c>
      <c r="H42" s="50">
        <v>0.34100000000000003</v>
      </c>
      <c r="I42" s="51">
        <f t="shared" si="13"/>
        <v>1.0034000000000001</v>
      </c>
      <c r="J42" s="52">
        <v>187.4</v>
      </c>
      <c r="K42" s="62"/>
      <c r="L42" s="54"/>
      <c r="M42" s="55"/>
      <c r="N42" s="52"/>
      <c r="O42" s="56"/>
      <c r="P42" s="56">
        <v>1.0034000000000001</v>
      </c>
      <c r="Q42" s="57">
        <f t="shared" si="17"/>
        <v>0.53543223052294564</v>
      </c>
      <c r="R42" s="58">
        <f t="shared" si="18"/>
        <v>15.70266040688576</v>
      </c>
      <c r="S42" s="57"/>
      <c r="T42" s="58"/>
      <c r="U42" s="59">
        <f t="shared" si="19"/>
        <v>29.327073552425666</v>
      </c>
      <c r="V42" s="60"/>
      <c r="W42" s="77"/>
      <c r="X42" s="77">
        <v>310132</v>
      </c>
      <c r="Y42" s="77">
        <v>312984</v>
      </c>
      <c r="Z42" s="77">
        <v>338433</v>
      </c>
      <c r="AA42" s="77">
        <v>339029</v>
      </c>
      <c r="AB42" s="77">
        <f t="shared" si="0"/>
        <v>325144.5</v>
      </c>
      <c r="AC42" s="80">
        <f t="shared" si="1"/>
        <v>50883.333333333336</v>
      </c>
      <c r="AD42" s="81"/>
      <c r="AE42" s="61">
        <v>135</v>
      </c>
    </row>
    <row r="43" spans="1:31" s="46" customFormat="1" ht="27.6" x14ac:dyDescent="0.3">
      <c r="A43" s="47" t="s">
        <v>54</v>
      </c>
      <c r="B43" s="48" t="s">
        <v>48</v>
      </c>
      <c r="C43" s="49">
        <v>8.1839999999999993</v>
      </c>
      <c r="D43" s="50">
        <v>4.8</v>
      </c>
      <c r="E43" s="50">
        <v>4.46</v>
      </c>
      <c r="F43" s="50">
        <v>5.4320000000000004</v>
      </c>
      <c r="G43" s="50">
        <v>7</v>
      </c>
      <c r="H43" s="50">
        <v>3</v>
      </c>
      <c r="I43" s="51">
        <f t="shared" si="13"/>
        <v>4.9383999999999997</v>
      </c>
      <c r="J43" s="52">
        <v>238.3</v>
      </c>
      <c r="K43" s="62"/>
      <c r="L43" s="54"/>
      <c r="M43" s="55"/>
      <c r="N43" s="52"/>
      <c r="O43" s="56"/>
      <c r="P43" s="56">
        <v>4.9379999999999997</v>
      </c>
      <c r="Q43" s="57">
        <f t="shared" si="17"/>
        <v>2.0723457826269405</v>
      </c>
      <c r="R43" s="58">
        <f t="shared" si="18"/>
        <v>60.342130987292272</v>
      </c>
      <c r="S43" s="57"/>
      <c r="T43" s="58"/>
      <c r="U43" s="59">
        <f t="shared" si="19"/>
        <v>29.117790811339201</v>
      </c>
      <c r="V43" s="60"/>
      <c r="W43" s="77">
        <v>105377</v>
      </c>
      <c r="X43" s="77">
        <v>478545</v>
      </c>
      <c r="Y43" s="77">
        <v>520505</v>
      </c>
      <c r="Z43" s="77">
        <v>567366</v>
      </c>
      <c r="AA43" s="77">
        <v>493877</v>
      </c>
      <c r="AB43" s="77">
        <f t="shared" si="0"/>
        <v>433134</v>
      </c>
      <c r="AC43" s="80">
        <f t="shared" si="1"/>
        <v>52924.486803519067</v>
      </c>
      <c r="AD43" s="81"/>
      <c r="AE43" s="61">
        <v>42</v>
      </c>
    </row>
    <row r="44" spans="1:31" s="46" customFormat="1" x14ac:dyDescent="0.3">
      <c r="A44" s="47" t="s">
        <v>49</v>
      </c>
      <c r="B44" s="48" t="s">
        <v>48</v>
      </c>
      <c r="C44" s="49">
        <v>16.754000000000001</v>
      </c>
      <c r="D44" s="50">
        <v>3.6</v>
      </c>
      <c r="E44" s="50">
        <v>2.0299999999999998</v>
      </c>
      <c r="F44" s="50">
        <v>2.1</v>
      </c>
      <c r="G44" s="50">
        <v>0.93600000000000005</v>
      </c>
      <c r="H44" s="50">
        <v>1.899</v>
      </c>
      <c r="I44" s="51">
        <f t="shared" si="13"/>
        <v>2.1130000000000004</v>
      </c>
      <c r="J44" s="52">
        <v>468.7</v>
      </c>
      <c r="K44" s="62"/>
      <c r="L44" s="54"/>
      <c r="M44" s="55"/>
      <c r="N44" s="52"/>
      <c r="O44" s="56"/>
      <c r="P44" s="56">
        <v>2.113</v>
      </c>
      <c r="Q44" s="57">
        <f t="shared" si="17"/>
        <v>0.45082142095156824</v>
      </c>
      <c r="R44" s="58">
        <f t="shared" si="18"/>
        <v>12.61191357287812</v>
      </c>
      <c r="S44" s="57"/>
      <c r="T44" s="58"/>
      <c r="U44" s="59">
        <f t="shared" si="19"/>
        <v>27.975408857586245</v>
      </c>
      <c r="V44" s="60"/>
      <c r="W44" s="77">
        <v>371645</v>
      </c>
      <c r="X44" s="76">
        <v>579941</v>
      </c>
      <c r="Y44" s="77">
        <v>670279</v>
      </c>
      <c r="Z44" s="77">
        <v>720911</v>
      </c>
      <c r="AA44" s="79">
        <v>526826.30000000005</v>
      </c>
      <c r="AB44" s="66">
        <f t="shared" si="0"/>
        <v>573920.46</v>
      </c>
      <c r="AC44" s="80">
        <f t="shared" si="1"/>
        <v>34255.727587441797</v>
      </c>
      <c r="AD44" s="81"/>
      <c r="AE44" s="61">
        <v>108</v>
      </c>
    </row>
    <row r="45" spans="1:31" s="46" customFormat="1" x14ac:dyDescent="0.3">
      <c r="A45" s="47" t="s">
        <v>53</v>
      </c>
      <c r="B45" s="48" t="s">
        <v>48</v>
      </c>
      <c r="C45" s="49">
        <v>20.928999999999998</v>
      </c>
      <c r="D45" s="50">
        <v>0.46500000000000002</v>
      </c>
      <c r="E45" s="50">
        <v>0.14000000000000001</v>
      </c>
      <c r="F45" s="50"/>
      <c r="G45" s="50">
        <v>8.6750000000000007</v>
      </c>
      <c r="H45" s="50"/>
      <c r="I45" s="51">
        <f t="shared" si="13"/>
        <v>3.0933333333333337</v>
      </c>
      <c r="J45" s="52">
        <v>615.20000000000005</v>
      </c>
      <c r="K45" s="62"/>
      <c r="L45" s="54"/>
      <c r="M45" s="55"/>
      <c r="N45" s="52"/>
      <c r="O45" s="56"/>
      <c r="P45" s="56">
        <v>3.093</v>
      </c>
      <c r="Q45" s="57">
        <f t="shared" si="17"/>
        <v>0.50281751192024271</v>
      </c>
      <c r="R45" s="58">
        <f t="shared" si="18"/>
        <v>14.780129644671671</v>
      </c>
      <c r="S45" s="57"/>
      <c r="T45" s="58"/>
      <c r="U45" s="59">
        <f t="shared" si="19"/>
        <v>29.394619905394432</v>
      </c>
      <c r="V45" s="60"/>
      <c r="W45" s="77">
        <v>134138</v>
      </c>
      <c r="X45" s="76">
        <v>675754</v>
      </c>
      <c r="Y45" s="76">
        <v>869533</v>
      </c>
      <c r="Z45" s="77">
        <v>987231</v>
      </c>
      <c r="AA45" s="77"/>
      <c r="AB45" s="77">
        <f t="shared" si="0"/>
        <v>666664</v>
      </c>
      <c r="AC45" s="80">
        <f t="shared" si="1"/>
        <v>31853.600267571313</v>
      </c>
      <c r="AD45" s="81"/>
      <c r="AE45" s="61">
        <v>166</v>
      </c>
    </row>
    <row r="46" spans="1:31" s="46" customFormat="1" x14ac:dyDescent="0.3">
      <c r="A46" s="47" t="s">
        <v>47</v>
      </c>
      <c r="B46" s="48" t="s">
        <v>48</v>
      </c>
      <c r="C46" s="49">
        <v>23.233000000000001</v>
      </c>
      <c r="D46" s="50">
        <v>3.1280000000000001</v>
      </c>
      <c r="E46" s="50">
        <v>1.038</v>
      </c>
      <c r="F46" s="50">
        <v>1.6859999999999999</v>
      </c>
      <c r="G46" s="50">
        <v>1.5680000000000001</v>
      </c>
      <c r="H46" s="50">
        <v>2.0990000000000002</v>
      </c>
      <c r="I46" s="51">
        <f t="shared" si="13"/>
        <v>1.9037999999999999</v>
      </c>
      <c r="J46" s="52">
        <v>662.5</v>
      </c>
      <c r="K46" s="62"/>
      <c r="L46" s="54"/>
      <c r="M46" s="55"/>
      <c r="N46" s="52"/>
      <c r="O46" s="56"/>
      <c r="P46" s="56">
        <v>1.903</v>
      </c>
      <c r="Q46" s="57">
        <f t="shared" si="17"/>
        <v>0.28736603773584907</v>
      </c>
      <c r="R46" s="58">
        <f t="shared" si="18"/>
        <v>8.1943786854904648</v>
      </c>
      <c r="S46" s="57"/>
      <c r="T46" s="58"/>
      <c r="U46" s="59">
        <f t="shared" si="19"/>
        <v>28.515473679679765</v>
      </c>
      <c r="V46" s="60"/>
      <c r="W46" s="77">
        <v>391215</v>
      </c>
      <c r="X46" s="77">
        <v>566414</v>
      </c>
      <c r="Y46" s="77">
        <v>713374</v>
      </c>
      <c r="Z46" s="77">
        <v>839695</v>
      </c>
      <c r="AA46" s="79">
        <v>592962.6</v>
      </c>
      <c r="AB46" s="66">
        <f t="shared" si="0"/>
        <v>620732.12</v>
      </c>
      <c r="AC46" s="80">
        <f t="shared" si="1"/>
        <v>26717.691215081995</v>
      </c>
      <c r="AD46" s="81"/>
      <c r="AE46" s="61">
        <v>82</v>
      </c>
    </row>
    <row r="47" spans="1:31" s="46" customFormat="1" x14ac:dyDescent="0.3">
      <c r="A47" s="47" t="s">
        <v>51</v>
      </c>
      <c r="B47" s="48" t="s">
        <v>48</v>
      </c>
      <c r="C47" s="49">
        <v>276.92899999999997</v>
      </c>
      <c r="D47" s="50">
        <v>157.572</v>
      </c>
      <c r="E47" s="50">
        <v>51.988</v>
      </c>
      <c r="F47" s="50">
        <v>25.771999999999998</v>
      </c>
      <c r="G47" s="50"/>
      <c r="H47" s="50">
        <v>169.114</v>
      </c>
      <c r="I47" s="51">
        <f t="shared" si="13"/>
        <v>101.11150000000001</v>
      </c>
      <c r="J47" s="72">
        <v>7367.9</v>
      </c>
      <c r="K47" s="62"/>
      <c r="L47" s="54"/>
      <c r="M47" s="55"/>
      <c r="N47" s="52"/>
      <c r="O47" s="56"/>
      <c r="P47" s="56">
        <v>101.11150000000001</v>
      </c>
      <c r="Q47" s="57">
        <f t="shared" si="17"/>
        <v>1.372324542949823</v>
      </c>
      <c r="R47" s="58">
        <f t="shared" si="18"/>
        <v>36.511705166306172</v>
      </c>
      <c r="S47" s="57"/>
      <c r="T47" s="58"/>
      <c r="U47" s="59">
        <f t="shared" si="19"/>
        <v>26.605736488413999</v>
      </c>
      <c r="V47" s="60"/>
      <c r="W47" s="76">
        <v>4755828</v>
      </c>
      <c r="X47" s="76">
        <v>5979602</v>
      </c>
      <c r="Y47" s="76">
        <v>7077039</v>
      </c>
      <c r="Z47" s="77">
        <v>7947454</v>
      </c>
      <c r="AA47" s="79">
        <v>7735022.2999999998</v>
      </c>
      <c r="AB47" s="66">
        <f t="shared" si="0"/>
        <v>6698989.0600000005</v>
      </c>
      <c r="AC47" s="80">
        <f t="shared" si="1"/>
        <v>24190.276424643143</v>
      </c>
      <c r="AD47" s="81"/>
      <c r="AE47" s="61">
        <v>866</v>
      </c>
    </row>
    <row r="48" spans="1:31" s="46" customFormat="1" x14ac:dyDescent="0.3">
      <c r="A48" s="47" t="s">
        <v>59</v>
      </c>
      <c r="B48" s="48" t="s">
        <v>60</v>
      </c>
      <c r="C48" s="49">
        <v>88.879000000000005</v>
      </c>
      <c r="D48" s="50">
        <v>526.50900000000001</v>
      </c>
      <c r="E48" s="50">
        <v>510.39</v>
      </c>
      <c r="F48" s="50">
        <v>422.51900000000001</v>
      </c>
      <c r="G48" s="50">
        <v>438.53199999999998</v>
      </c>
      <c r="H48" s="50">
        <v>342.87700000000001</v>
      </c>
      <c r="I48" s="51">
        <f t="shared" si="13"/>
        <v>448.16539999999998</v>
      </c>
      <c r="J48" s="73">
        <v>7749</v>
      </c>
      <c r="K48" s="53" t="s">
        <v>186</v>
      </c>
      <c r="L48" s="54">
        <v>205.482</v>
      </c>
      <c r="M48" s="55">
        <f t="shared" ref="M48:M53" si="20">100/L48*C48</f>
        <v>43.253910318178725</v>
      </c>
      <c r="N48" s="74">
        <f>J48*M48/100</f>
        <v>3351.7455105556692</v>
      </c>
      <c r="O48" s="56">
        <f t="shared" ref="O48:O53" si="21">I48*M48/100</f>
        <v>193.84906019310696</v>
      </c>
      <c r="P48" s="56">
        <v>193.84899999999999</v>
      </c>
      <c r="Q48" s="57"/>
      <c r="R48" s="58"/>
      <c r="S48" s="57">
        <f t="shared" ref="S48:S53" si="22">O48/N48*100</f>
        <v>5.7835256162085438</v>
      </c>
      <c r="T48" s="58">
        <f t="shared" ref="T48:T53" si="23">O48/C48*100</f>
        <v>218.10445683806856</v>
      </c>
      <c r="U48" s="59"/>
      <c r="V48" s="60">
        <f t="shared" ref="V48:V53" si="24">N48/C48</f>
        <v>37.711332379478492</v>
      </c>
      <c r="W48" s="77">
        <v>4050218</v>
      </c>
      <c r="X48" s="77">
        <v>4221299</v>
      </c>
      <c r="Y48" s="77">
        <v>4810378</v>
      </c>
      <c r="Z48" s="77">
        <v>4900423</v>
      </c>
      <c r="AA48" s="79">
        <v>5507846.5</v>
      </c>
      <c r="AB48" s="79">
        <f t="shared" si="0"/>
        <v>4698032.9000000004</v>
      </c>
      <c r="AC48" s="80"/>
      <c r="AD48" s="81">
        <f t="shared" ref="AD48:AD53" si="25">AB48/L48</f>
        <v>22863.476606223419</v>
      </c>
      <c r="AE48" s="61">
        <v>671</v>
      </c>
    </row>
    <row r="49" spans="1:31" s="46" customFormat="1" x14ac:dyDescent="0.3">
      <c r="A49" s="47" t="s">
        <v>64</v>
      </c>
      <c r="B49" s="48" t="s">
        <v>60</v>
      </c>
      <c r="C49" s="49">
        <v>448.49299999999999</v>
      </c>
      <c r="D49" s="50">
        <v>371.4</v>
      </c>
      <c r="E49" s="50">
        <v>297.10700000000003</v>
      </c>
      <c r="F49" s="50">
        <v>357.80599999999998</v>
      </c>
      <c r="G49" s="50">
        <v>117.553</v>
      </c>
      <c r="H49" s="50">
        <v>220.86</v>
      </c>
      <c r="I49" s="51">
        <f t="shared" si="13"/>
        <v>272.9452</v>
      </c>
      <c r="J49" s="72">
        <v>11401.1</v>
      </c>
      <c r="K49" s="53" t="s">
        <v>186</v>
      </c>
      <c r="L49" s="54">
        <v>530.39099999999996</v>
      </c>
      <c r="M49" s="55">
        <f t="shared" si="20"/>
        <v>84.558938594357755</v>
      </c>
      <c r="N49" s="74">
        <f t="shared" ref="N48:N53" si="26">J49*M49/100</f>
        <v>9640.649148081322</v>
      </c>
      <c r="O49" s="56">
        <f t="shared" si="21"/>
        <v>230.79956406424697</v>
      </c>
      <c r="P49" s="56">
        <v>230.79900000000001</v>
      </c>
      <c r="Q49" s="57"/>
      <c r="R49" s="58"/>
      <c r="S49" s="57">
        <f t="shared" si="22"/>
        <v>2.3940251379252877</v>
      </c>
      <c r="T49" s="58">
        <f t="shared" si="23"/>
        <v>51.461129619469418</v>
      </c>
      <c r="U49" s="59"/>
      <c r="V49" s="60">
        <f t="shared" si="24"/>
        <v>21.495651321383662</v>
      </c>
      <c r="W49" s="77">
        <v>12731332</v>
      </c>
      <c r="X49" s="76">
        <v>13979983</v>
      </c>
      <c r="Y49" s="77">
        <v>13953110</v>
      </c>
      <c r="Z49" s="77">
        <v>14808083</v>
      </c>
      <c r="AA49" s="77">
        <v>16858932</v>
      </c>
      <c r="AB49" s="77">
        <f t="shared" si="0"/>
        <v>14466288</v>
      </c>
      <c r="AC49" s="80"/>
      <c r="AD49" s="81">
        <f t="shared" si="25"/>
        <v>27274.76144957211</v>
      </c>
      <c r="AE49" s="61">
        <v>313</v>
      </c>
    </row>
    <row r="50" spans="1:31" s="46" customFormat="1" ht="36" x14ac:dyDescent="0.3">
      <c r="A50" s="47" t="s">
        <v>65</v>
      </c>
      <c r="B50" s="48" t="s">
        <v>60</v>
      </c>
      <c r="C50" s="49">
        <v>10.026999999999999</v>
      </c>
      <c r="D50" s="50">
        <v>4.4820000000000002</v>
      </c>
      <c r="E50" s="50">
        <v>6.3319999999999999</v>
      </c>
      <c r="F50" s="50">
        <v>2.444</v>
      </c>
      <c r="G50" s="50">
        <v>8.1639999999999997</v>
      </c>
      <c r="H50" s="50">
        <v>10.077999999999999</v>
      </c>
      <c r="I50" s="51">
        <f t="shared" si="13"/>
        <v>6.2999999999999989</v>
      </c>
      <c r="J50" s="52">
        <v>299</v>
      </c>
      <c r="K50" s="53" t="s">
        <v>181</v>
      </c>
      <c r="L50" s="54">
        <v>11.78</v>
      </c>
      <c r="M50" s="55">
        <f t="shared" si="20"/>
        <v>85.118845500848906</v>
      </c>
      <c r="N50" s="52">
        <f t="shared" si="26"/>
        <v>254.50534804753823</v>
      </c>
      <c r="O50" s="56">
        <f t="shared" si="21"/>
        <v>5.3624872665534804</v>
      </c>
      <c r="P50" s="56">
        <v>5.3620000000000001</v>
      </c>
      <c r="Q50" s="57"/>
      <c r="R50" s="58"/>
      <c r="S50" s="57">
        <f t="shared" si="22"/>
        <v>2.1070234113712374</v>
      </c>
      <c r="T50" s="58">
        <f t="shared" si="23"/>
        <v>53.480475382003398</v>
      </c>
      <c r="U50" s="59"/>
      <c r="V50" s="60">
        <f t="shared" si="24"/>
        <v>25.382003395585745</v>
      </c>
      <c r="W50" s="79">
        <v>165518.79999999999</v>
      </c>
      <c r="X50" s="79">
        <v>226277.9</v>
      </c>
      <c r="Y50" s="79">
        <v>302204.90000000002</v>
      </c>
      <c r="Z50" s="77">
        <v>350046</v>
      </c>
      <c r="AA50" s="77">
        <v>323430</v>
      </c>
      <c r="AB50" s="66">
        <f t="shared" si="0"/>
        <v>273495.52</v>
      </c>
      <c r="AC50" s="80"/>
      <c r="AD50" s="81">
        <f t="shared" si="25"/>
        <v>23216.937181663841</v>
      </c>
      <c r="AE50" s="61">
        <v>162</v>
      </c>
    </row>
    <row r="51" spans="1:31" s="46" customFormat="1" ht="24" x14ac:dyDescent="0.3">
      <c r="A51" s="47" t="s">
        <v>62</v>
      </c>
      <c r="B51" s="48" t="s">
        <v>60</v>
      </c>
      <c r="C51" s="49">
        <v>83.093999999999994</v>
      </c>
      <c r="D51" s="50">
        <v>40.563000000000002</v>
      </c>
      <c r="E51" s="50">
        <v>54.61</v>
      </c>
      <c r="F51" s="50">
        <v>38.817</v>
      </c>
      <c r="G51" s="50">
        <v>55.021000000000001</v>
      </c>
      <c r="H51" s="50">
        <v>53.307000000000002</v>
      </c>
      <c r="I51" s="51">
        <f t="shared" si="13"/>
        <v>48.463600000000007</v>
      </c>
      <c r="J51" s="73">
        <v>2058</v>
      </c>
      <c r="K51" s="53" t="s">
        <v>187</v>
      </c>
      <c r="L51" s="54">
        <v>92.412999999999997</v>
      </c>
      <c r="M51" s="55">
        <f t="shared" si="20"/>
        <v>89.915920920216834</v>
      </c>
      <c r="N51" s="75">
        <f t="shared" si="26"/>
        <v>1850.4696525380623</v>
      </c>
      <c r="O51" s="56">
        <f t="shared" si="21"/>
        <v>43.576492251090215</v>
      </c>
      <c r="P51" s="56">
        <v>43.576000000000001</v>
      </c>
      <c r="Q51" s="57"/>
      <c r="R51" s="58"/>
      <c r="S51" s="57">
        <f t="shared" si="22"/>
        <v>2.3548882410106908</v>
      </c>
      <c r="T51" s="58">
        <f t="shared" si="23"/>
        <v>52.442405289299131</v>
      </c>
      <c r="U51" s="59"/>
      <c r="V51" s="60">
        <f t="shared" si="24"/>
        <v>22.26959410472552</v>
      </c>
      <c r="W51" s="79">
        <v>381411.7</v>
      </c>
      <c r="X51" s="79">
        <v>559707.1</v>
      </c>
      <c r="Y51" s="79">
        <v>498006.1</v>
      </c>
      <c r="Z51" s="79">
        <v>406873.7</v>
      </c>
      <c r="AA51" s="79">
        <v>406158.6</v>
      </c>
      <c r="AB51" s="66">
        <f t="shared" si="0"/>
        <v>450431.43999999994</v>
      </c>
      <c r="AC51" s="80"/>
      <c r="AD51" s="81">
        <f t="shared" si="25"/>
        <v>4874.11338231634</v>
      </c>
      <c r="AE51" s="61">
        <v>185</v>
      </c>
    </row>
    <row r="52" spans="1:31" s="46" customFormat="1" x14ac:dyDescent="0.3">
      <c r="A52" s="47" t="s">
        <v>61</v>
      </c>
      <c r="B52" s="48" t="s">
        <v>60</v>
      </c>
      <c r="C52" s="49">
        <v>188.96</v>
      </c>
      <c r="D52" s="50">
        <v>70.174000000000007</v>
      </c>
      <c r="E52" s="50">
        <v>68.596999999999994</v>
      </c>
      <c r="F52" s="50">
        <v>62.052999999999997</v>
      </c>
      <c r="G52" s="50">
        <v>95.316000000000003</v>
      </c>
      <c r="H52" s="50">
        <v>95.206999999999994</v>
      </c>
      <c r="I52" s="51">
        <f t="shared" si="13"/>
        <v>78.26939999999999</v>
      </c>
      <c r="J52" s="73">
        <v>4803</v>
      </c>
      <c r="K52" s="53" t="s">
        <v>186</v>
      </c>
      <c r="L52" s="54">
        <v>207.57</v>
      </c>
      <c r="M52" s="55">
        <f t="shared" si="20"/>
        <v>91.034349857879278</v>
      </c>
      <c r="N52" s="75">
        <f t="shared" si="26"/>
        <v>4372.3798236739412</v>
      </c>
      <c r="O52" s="56">
        <f t="shared" si="21"/>
        <v>71.252039427662964</v>
      </c>
      <c r="P52" s="56">
        <v>71.251999999999995</v>
      </c>
      <c r="Q52" s="57"/>
      <c r="R52" s="58"/>
      <c r="S52" s="57">
        <f t="shared" si="22"/>
        <v>1.6295940037476579</v>
      </c>
      <c r="T52" s="58">
        <f t="shared" si="23"/>
        <v>37.707472178060414</v>
      </c>
      <c r="U52" s="59"/>
      <c r="V52" s="60">
        <f t="shared" si="24"/>
        <v>23.139181962711373</v>
      </c>
      <c r="W52" s="77">
        <v>2855613</v>
      </c>
      <c r="X52" s="76">
        <v>3529350</v>
      </c>
      <c r="Y52" s="77">
        <v>3626496</v>
      </c>
      <c r="Z52" s="77">
        <v>3746022</v>
      </c>
      <c r="AA52" s="77">
        <v>4258972</v>
      </c>
      <c r="AB52" s="79">
        <f t="shared" si="0"/>
        <v>3603290.6</v>
      </c>
      <c r="AC52" s="80"/>
      <c r="AD52" s="81">
        <f t="shared" si="25"/>
        <v>17359.399720576192</v>
      </c>
      <c r="AE52" s="61">
        <v>474</v>
      </c>
    </row>
    <row r="53" spans="1:31" s="46" customFormat="1" x14ac:dyDescent="0.3">
      <c r="A53" s="47" t="s">
        <v>63</v>
      </c>
      <c r="B53" s="48" t="s">
        <v>60</v>
      </c>
      <c r="C53" s="49">
        <v>932.62900000000002</v>
      </c>
      <c r="D53" s="67">
        <v>1869.777</v>
      </c>
      <c r="E53" s="67">
        <v>1850.0139999999999</v>
      </c>
      <c r="F53" s="67">
        <v>2020.7439999999999</v>
      </c>
      <c r="G53" s="67">
        <v>2451.0920000000001</v>
      </c>
      <c r="H53" s="67">
        <v>2128.1019999999999</v>
      </c>
      <c r="I53" s="51">
        <f t="shared" si="13"/>
        <v>2063.9458</v>
      </c>
      <c r="J53" s="72">
        <v>40040.800000000003</v>
      </c>
      <c r="K53" s="53" t="s">
        <v>186</v>
      </c>
      <c r="L53" s="54">
        <v>1022.028</v>
      </c>
      <c r="M53" s="55">
        <f t="shared" si="20"/>
        <v>91.252783681073325</v>
      </c>
      <c r="N53" s="75">
        <f t="shared" si="26"/>
        <v>36538.34460817121</v>
      </c>
      <c r="O53" s="56">
        <f t="shared" si="21"/>
        <v>1883.4079961685982</v>
      </c>
      <c r="P53" s="56">
        <v>1883.4069999999999</v>
      </c>
      <c r="Q53" s="57"/>
      <c r="R53" s="58"/>
      <c r="S53" s="57">
        <f t="shared" si="22"/>
        <v>5.1546068010629149</v>
      </c>
      <c r="T53" s="58">
        <f t="shared" si="23"/>
        <v>201.94611106545025</v>
      </c>
      <c r="U53" s="59"/>
      <c r="V53" s="60">
        <f t="shared" si="24"/>
        <v>39.177791606492192</v>
      </c>
      <c r="W53" s="77">
        <v>23283143</v>
      </c>
      <c r="X53" s="77">
        <v>30574443</v>
      </c>
      <c r="Y53" s="77">
        <v>31943096</v>
      </c>
      <c r="Z53" s="77">
        <v>35902029</v>
      </c>
      <c r="AA53" s="79">
        <v>38206323.5</v>
      </c>
      <c r="AB53" s="79">
        <f t="shared" si="0"/>
        <v>31981806.899999999</v>
      </c>
      <c r="AC53" s="80"/>
      <c r="AD53" s="81">
        <f t="shared" si="25"/>
        <v>31292.495802463334</v>
      </c>
      <c r="AE53" s="61">
        <v>535</v>
      </c>
    </row>
    <row r="54" spans="1:31" s="46" customFormat="1" ht="27.6" x14ac:dyDescent="0.3">
      <c r="A54" s="47" t="s">
        <v>66</v>
      </c>
      <c r="B54" s="48" t="s">
        <v>67</v>
      </c>
      <c r="C54" s="49">
        <v>17.774000000000001</v>
      </c>
      <c r="D54" s="50">
        <v>2.8919999999999999</v>
      </c>
      <c r="E54" s="50">
        <v>4.34</v>
      </c>
      <c r="F54" s="50">
        <v>5.9580000000000002</v>
      </c>
      <c r="G54" s="50">
        <v>3.1709999999999998</v>
      </c>
      <c r="H54" s="50">
        <v>2.5659999999999998</v>
      </c>
      <c r="I54" s="51">
        <f t="shared" si="13"/>
        <v>3.7854000000000001</v>
      </c>
      <c r="J54" s="72">
        <v>535.4</v>
      </c>
      <c r="K54" s="62"/>
      <c r="L54" s="54"/>
      <c r="M54" s="55"/>
      <c r="N54" s="52"/>
      <c r="O54" s="56"/>
      <c r="P54" s="56">
        <v>3.7850000000000001</v>
      </c>
      <c r="Q54" s="57">
        <f>I54/J54*100</f>
        <v>0.70702278670153162</v>
      </c>
      <c r="R54" s="58">
        <f>I54/C54*100</f>
        <v>21.29740069764825</v>
      </c>
      <c r="S54" s="57"/>
      <c r="T54" s="58"/>
      <c r="U54" s="59">
        <f>J54/C54</f>
        <v>30.122651063350958</v>
      </c>
      <c r="V54" s="60"/>
      <c r="W54" s="77">
        <v>729801</v>
      </c>
      <c r="X54" s="77">
        <v>929441</v>
      </c>
      <c r="Y54" s="77">
        <v>1059413</v>
      </c>
      <c r="Z54" s="76">
        <v>1104491</v>
      </c>
      <c r="AA54" s="77">
        <v>1089724</v>
      </c>
      <c r="AB54" s="77">
        <f t="shared" si="0"/>
        <v>982574</v>
      </c>
      <c r="AC54" s="80">
        <f t="shared" si="1"/>
        <v>55281.534826150557</v>
      </c>
      <c r="AD54" s="81"/>
      <c r="AE54" s="61">
        <v>109</v>
      </c>
    </row>
    <row r="55" spans="1:31" s="46" customFormat="1" ht="36" x14ac:dyDescent="0.3">
      <c r="A55" s="47" t="s">
        <v>71</v>
      </c>
      <c r="B55" s="48" t="s">
        <v>69</v>
      </c>
      <c r="C55" s="49">
        <v>7.9580000000000002</v>
      </c>
      <c r="D55" s="50">
        <v>1.8540000000000001</v>
      </c>
      <c r="E55" s="50">
        <v>2.5539999999999998</v>
      </c>
      <c r="F55" s="50"/>
      <c r="G55" s="50">
        <v>1.6759999999999999</v>
      </c>
      <c r="H55" s="50">
        <v>1.52</v>
      </c>
      <c r="I55" s="51">
        <f t="shared" si="13"/>
        <v>1.9009999999999998</v>
      </c>
      <c r="J55" s="52">
        <v>231.7</v>
      </c>
      <c r="K55" s="53" t="s">
        <v>183</v>
      </c>
      <c r="L55" s="54">
        <v>8.0269999999999992</v>
      </c>
      <c r="M55" s="55">
        <f>100/L55*C55</f>
        <v>99.140401146131808</v>
      </c>
      <c r="N55" s="52">
        <f>J55*M55/100</f>
        <v>229.7083094555874</v>
      </c>
      <c r="O55" s="56">
        <f>I55*M55/100</f>
        <v>1.8846590257879654</v>
      </c>
      <c r="P55" s="56">
        <v>1.8839999999999999</v>
      </c>
      <c r="Q55" s="57"/>
      <c r="R55" s="58"/>
      <c r="S55" s="57">
        <f>O55/N55*100</f>
        <v>0.820457488131204</v>
      </c>
      <c r="T55" s="58">
        <f>O55/C55*100</f>
        <v>23.682571321788959</v>
      </c>
      <c r="U55" s="59"/>
      <c r="V55" s="60">
        <f>N55/C55</f>
        <v>28.865080353805904</v>
      </c>
      <c r="W55" s="77">
        <v>214562</v>
      </c>
      <c r="X55" s="77">
        <v>142971</v>
      </c>
      <c r="Y55" s="77">
        <v>94740</v>
      </c>
      <c r="Z55" s="77">
        <v>155471</v>
      </c>
      <c r="AA55" s="77">
        <v>137476</v>
      </c>
      <c r="AB55" s="77">
        <f t="shared" si="0"/>
        <v>149044</v>
      </c>
      <c r="AC55" s="80"/>
      <c r="AD55" s="81">
        <f>AB55/L55</f>
        <v>18567.833561729167</v>
      </c>
      <c r="AE55" s="61">
        <v>83</v>
      </c>
    </row>
    <row r="56" spans="1:31" s="46" customFormat="1" ht="36" x14ac:dyDescent="0.3">
      <c r="A56" s="47" t="s">
        <v>70</v>
      </c>
      <c r="B56" s="48" t="s">
        <v>69</v>
      </c>
      <c r="C56" s="49">
        <v>9.4860000000000007</v>
      </c>
      <c r="D56" s="50">
        <v>1.589</v>
      </c>
      <c r="E56" s="50">
        <v>1.107</v>
      </c>
      <c r="F56" s="50">
        <v>1.351</v>
      </c>
      <c r="G56" s="50">
        <v>1.6950000000000001</v>
      </c>
      <c r="H56" s="50">
        <v>0.8</v>
      </c>
      <c r="I56" s="51">
        <f t="shared" si="13"/>
        <v>1.3084</v>
      </c>
      <c r="J56" s="52">
        <v>253.3</v>
      </c>
      <c r="K56" s="53" t="s">
        <v>182</v>
      </c>
      <c r="L56" s="54">
        <v>9.4969999999999999</v>
      </c>
      <c r="M56" s="55">
        <f>100/L56*C56</f>
        <v>99.884173949668323</v>
      </c>
      <c r="N56" s="52">
        <f>J56*M56/100</f>
        <v>253.00661261450986</v>
      </c>
      <c r="O56" s="56">
        <f>I56*M56/100</f>
        <v>1.3068845319574605</v>
      </c>
      <c r="P56" s="56">
        <v>1.306</v>
      </c>
      <c r="Q56" s="57"/>
      <c r="R56" s="58"/>
      <c r="S56" s="57">
        <f>O56/N56*100</f>
        <v>0.51654165021713394</v>
      </c>
      <c r="T56" s="58">
        <f>O56/C56*100</f>
        <v>13.776982204906815</v>
      </c>
      <c r="U56" s="59"/>
      <c r="V56" s="60">
        <f>N56/C56</f>
        <v>26.67158049910498</v>
      </c>
      <c r="W56" s="77">
        <v>199715</v>
      </c>
      <c r="X56" s="77">
        <v>242494</v>
      </c>
      <c r="Y56" s="77">
        <v>335780</v>
      </c>
      <c r="Z56" s="76">
        <v>225381</v>
      </c>
      <c r="AA56" s="77">
        <v>427082</v>
      </c>
      <c r="AB56" s="79">
        <f t="shared" si="0"/>
        <v>286090.40000000002</v>
      </c>
      <c r="AC56" s="80"/>
      <c r="AD56" s="81">
        <f>AB56/L56</f>
        <v>30124.291881646837</v>
      </c>
      <c r="AE56" s="61">
        <v>15</v>
      </c>
    </row>
    <row r="57" spans="1:31" s="46" customFormat="1" ht="36" x14ac:dyDescent="0.3">
      <c r="A57" s="47" t="s">
        <v>73</v>
      </c>
      <c r="B57" s="48" t="s">
        <v>69</v>
      </c>
      <c r="C57" s="49">
        <v>14.92</v>
      </c>
      <c r="D57" s="50">
        <v>1.9119999999999999</v>
      </c>
      <c r="E57" s="50">
        <v>7.2830000000000004</v>
      </c>
      <c r="F57" s="50">
        <v>19.116</v>
      </c>
      <c r="G57" s="50">
        <v>0.61799999999999999</v>
      </c>
      <c r="H57" s="50">
        <v>2.6789999999999998</v>
      </c>
      <c r="I57" s="51">
        <f t="shared" si="13"/>
        <v>6.3215999999999992</v>
      </c>
      <c r="J57" s="52">
        <v>392.4</v>
      </c>
      <c r="K57" s="53" t="s">
        <v>184</v>
      </c>
      <c r="L57" s="54"/>
      <c r="M57" s="55"/>
      <c r="N57" s="52"/>
      <c r="O57" s="56"/>
      <c r="P57" s="56">
        <v>6.3216000000000001</v>
      </c>
      <c r="Q57" s="57">
        <f>I57/J57*100</f>
        <v>1.6110091743119264</v>
      </c>
      <c r="R57" s="58">
        <f>I57/C57*100</f>
        <v>42.369973190348517</v>
      </c>
      <c r="S57" s="57"/>
      <c r="T57" s="58"/>
      <c r="U57" s="59">
        <f>J57/C57</f>
        <v>26.300268096514746</v>
      </c>
      <c r="V57" s="60"/>
      <c r="W57" s="77">
        <v>200175</v>
      </c>
      <c r="X57" s="77">
        <v>115407</v>
      </c>
      <c r="Y57" s="77">
        <v>157151</v>
      </c>
      <c r="Z57" s="78">
        <v>117557.1</v>
      </c>
      <c r="AA57" s="79">
        <v>132169.20000000001</v>
      </c>
      <c r="AB57" s="66">
        <f t="shared" si="0"/>
        <v>144491.86000000002</v>
      </c>
      <c r="AC57" s="80">
        <f t="shared" si="1"/>
        <v>9684.4410187667563</v>
      </c>
      <c r="AD57" s="81"/>
      <c r="AE57" s="61">
        <v>29</v>
      </c>
    </row>
    <row r="58" spans="1:31" s="46" customFormat="1" x14ac:dyDescent="0.3">
      <c r="A58" s="47" t="s">
        <v>68</v>
      </c>
      <c r="B58" s="48" t="s">
        <v>69</v>
      </c>
      <c r="C58" s="49">
        <v>75.355000000000004</v>
      </c>
      <c r="D58" s="50">
        <v>14.805</v>
      </c>
      <c r="E58" s="50">
        <v>9.423</v>
      </c>
      <c r="F58" s="50">
        <v>13.371</v>
      </c>
      <c r="G58" s="50">
        <v>11.86</v>
      </c>
      <c r="H58" s="50">
        <v>2.7</v>
      </c>
      <c r="I58" s="51">
        <f t="shared" si="13"/>
        <v>10.431800000000001</v>
      </c>
      <c r="J58" s="72">
        <v>2038.6</v>
      </c>
      <c r="K58" s="62"/>
      <c r="L58" s="54"/>
      <c r="M58" s="55"/>
      <c r="N58" s="52"/>
      <c r="O58" s="56"/>
      <c r="P58" s="56">
        <v>10.430999999999999</v>
      </c>
      <c r="Q58" s="57">
        <f>I58/J58*100</f>
        <v>0.51171392131855198</v>
      </c>
      <c r="R58" s="58">
        <f>I58/C58*100</f>
        <v>13.843540574613497</v>
      </c>
      <c r="S58" s="57"/>
      <c r="T58" s="58"/>
      <c r="U58" s="59">
        <f>J58/C58</f>
        <v>27.053281135956471</v>
      </c>
      <c r="V58" s="60"/>
      <c r="W58" s="77">
        <v>790785</v>
      </c>
      <c r="X58" s="77">
        <v>888583</v>
      </c>
      <c r="Y58" s="77">
        <v>1144060</v>
      </c>
      <c r="Z58" s="77">
        <v>953372</v>
      </c>
      <c r="AA58" s="79">
        <v>797652.6</v>
      </c>
      <c r="AB58" s="66">
        <f t="shared" si="0"/>
        <v>914890.5199999999</v>
      </c>
      <c r="AC58" s="80">
        <f t="shared" si="1"/>
        <v>12141.072523389288</v>
      </c>
      <c r="AD58" s="81"/>
      <c r="AE58" s="61">
        <v>259</v>
      </c>
    </row>
    <row r="59" spans="1:31" s="46" customFormat="1" x14ac:dyDescent="0.3">
      <c r="A59" s="47" t="s">
        <v>72</v>
      </c>
      <c r="B59" s="48" t="s">
        <v>69</v>
      </c>
      <c r="C59" s="68">
        <v>5384.3419999999996</v>
      </c>
      <c r="D59" s="67">
        <v>3369.6</v>
      </c>
      <c r="E59" s="69">
        <v>3471.2150000000001</v>
      </c>
      <c r="F59" s="67">
        <v>3950.3</v>
      </c>
      <c r="G59" s="67">
        <v>3536.0790000000002</v>
      </c>
      <c r="H59" s="67">
        <v>3116.297</v>
      </c>
      <c r="I59" s="71">
        <f t="shared" si="13"/>
        <v>3488.6982000000003</v>
      </c>
      <c r="J59" s="72">
        <v>145476.20000000001</v>
      </c>
      <c r="K59" s="62"/>
      <c r="L59" s="54"/>
      <c r="M59" s="55"/>
      <c r="N59" s="52"/>
      <c r="O59" s="56"/>
      <c r="P59" s="56">
        <v>3488.6979999999999</v>
      </c>
      <c r="Q59" s="57">
        <f>I59/J59*100</f>
        <v>2.3981229919395752</v>
      </c>
      <c r="R59" s="58">
        <f>I59/C59*100</f>
        <v>64.793399082004839</v>
      </c>
      <c r="S59" s="57"/>
      <c r="T59" s="58"/>
      <c r="U59" s="59">
        <f>J59/C59</f>
        <v>27.018380333195779</v>
      </c>
      <c r="V59" s="60"/>
      <c r="W59" s="79">
        <v>447866559.60000002</v>
      </c>
      <c r="X59" s="79">
        <v>502871263.10000002</v>
      </c>
      <c r="Y59" s="79">
        <v>553189273.89999998</v>
      </c>
      <c r="Z59" s="79">
        <v>627943216.60000002</v>
      </c>
      <c r="AA59" s="79">
        <v>639796186.29999995</v>
      </c>
      <c r="AB59" s="79">
        <f t="shared" si="0"/>
        <v>554333299.89999998</v>
      </c>
      <c r="AC59" s="80">
        <f t="shared" si="1"/>
        <v>102952.83990132871</v>
      </c>
      <c r="AD59" s="81"/>
      <c r="AE59" s="61">
        <v>8978</v>
      </c>
    </row>
    <row r="60" spans="1:31" s="46" customFormat="1" x14ac:dyDescent="0.3">
      <c r="A60" s="47" t="s">
        <v>74</v>
      </c>
      <c r="B60" s="48" t="s">
        <v>75</v>
      </c>
      <c r="C60" s="49">
        <v>102.313</v>
      </c>
      <c r="D60" s="50">
        <v>43.072000000000003</v>
      </c>
      <c r="E60" s="50">
        <v>43.186999999999998</v>
      </c>
      <c r="F60" s="50">
        <v>26.222000000000001</v>
      </c>
      <c r="G60" s="50">
        <v>22.852</v>
      </c>
      <c r="H60" s="50">
        <v>41.095999999999997</v>
      </c>
      <c r="I60" s="51">
        <f t="shared" si="13"/>
        <v>35.285800000000002</v>
      </c>
      <c r="J60" s="72">
        <v>3017.4</v>
      </c>
      <c r="K60" s="62"/>
      <c r="L60" s="54"/>
      <c r="M60" s="55"/>
      <c r="N60" s="52"/>
      <c r="O60" s="56"/>
      <c r="P60" s="56">
        <v>35.284999999999997</v>
      </c>
      <c r="Q60" s="57">
        <f>I60/J60*100</f>
        <v>1.169410750977663</v>
      </c>
      <c r="R60" s="58">
        <f>I60/C60*100</f>
        <v>34.488090467487027</v>
      </c>
      <c r="S60" s="57"/>
      <c r="T60" s="58"/>
      <c r="U60" s="59">
        <f>J60/C60</f>
        <v>29.49185343016039</v>
      </c>
      <c r="V60" s="60"/>
      <c r="W60" s="79">
        <v>1548478.5</v>
      </c>
      <c r="X60" s="78">
        <v>1725668.4</v>
      </c>
      <c r="Y60" s="79">
        <v>1817764.3</v>
      </c>
      <c r="Z60" s="79">
        <v>2537295.2000000002</v>
      </c>
      <c r="AA60" s="79">
        <v>2678274.1</v>
      </c>
      <c r="AB60" s="79">
        <f t="shared" si="0"/>
        <v>2061496.1</v>
      </c>
      <c r="AC60" s="80">
        <f t="shared" si="1"/>
        <v>20148.916559967944</v>
      </c>
      <c r="AD60" s="81"/>
      <c r="AE60" s="61">
        <v>203</v>
      </c>
    </row>
    <row r="61" spans="1:31" s="46" customFormat="1" ht="27.6" x14ac:dyDescent="0.3">
      <c r="A61" s="47" t="s">
        <v>76</v>
      </c>
      <c r="B61" s="48" t="s">
        <v>77</v>
      </c>
      <c r="C61" s="49">
        <v>20.062000000000001</v>
      </c>
      <c r="D61" s="50">
        <v>5.3769999999999998</v>
      </c>
      <c r="E61" s="50">
        <v>3.294</v>
      </c>
      <c r="F61" s="50">
        <v>2.3479999999999999</v>
      </c>
      <c r="G61" s="50">
        <v>5.93</v>
      </c>
      <c r="H61" s="50">
        <v>10.545999999999999</v>
      </c>
      <c r="I61" s="51">
        <f t="shared" si="13"/>
        <v>5.4989999999999997</v>
      </c>
      <c r="J61" s="52">
        <v>519.5</v>
      </c>
      <c r="K61" s="62"/>
      <c r="L61" s="54"/>
      <c r="M61" s="55"/>
      <c r="N61" s="52"/>
      <c r="O61" s="56"/>
      <c r="P61" s="56">
        <v>5.4989999999999997</v>
      </c>
      <c r="Q61" s="57">
        <f>I61/J61*100</f>
        <v>1.0585178055822906</v>
      </c>
      <c r="R61" s="58">
        <f>I61/C61*100</f>
        <v>27.410028910377825</v>
      </c>
      <c r="S61" s="57"/>
      <c r="T61" s="58"/>
      <c r="U61" s="59">
        <f>J61/C61</f>
        <v>25.894726348320205</v>
      </c>
      <c r="V61" s="60"/>
      <c r="W61" s="77">
        <v>289015</v>
      </c>
      <c r="X61" s="79">
        <v>390110.5</v>
      </c>
      <c r="Y61" s="77">
        <v>365470</v>
      </c>
      <c r="Z61" s="77">
        <v>442651.8</v>
      </c>
      <c r="AA61" s="77">
        <v>539876</v>
      </c>
      <c r="AB61" s="66">
        <f t="shared" si="0"/>
        <v>405424.66000000003</v>
      </c>
      <c r="AC61" s="80">
        <f t="shared" si="1"/>
        <v>20208.586382215133</v>
      </c>
      <c r="AD61" s="81"/>
      <c r="AE61" s="61">
        <v>74</v>
      </c>
    </row>
    <row r="62" spans="1:31" s="46" customFormat="1" ht="24" x14ac:dyDescent="0.3">
      <c r="A62" s="47" t="s">
        <v>90</v>
      </c>
      <c r="B62" s="48" t="s">
        <v>79</v>
      </c>
      <c r="C62" s="49">
        <v>30.19</v>
      </c>
      <c r="D62" s="50"/>
      <c r="E62" s="50"/>
      <c r="F62" s="50">
        <v>50.795000000000002</v>
      </c>
      <c r="G62" s="50">
        <v>5.5439999999999996</v>
      </c>
      <c r="H62" s="50">
        <v>30.620999999999999</v>
      </c>
      <c r="I62" s="51">
        <f t="shared" si="13"/>
        <v>28.986666666666665</v>
      </c>
      <c r="J62" s="73">
        <v>2361</v>
      </c>
      <c r="K62" s="53" t="s">
        <v>187</v>
      </c>
      <c r="L62" s="54">
        <v>43.082999999999998</v>
      </c>
      <c r="M62" s="55">
        <f t="shared" ref="M62:M77" si="27">100/L62*C62</f>
        <v>70.07404312605901</v>
      </c>
      <c r="N62" s="74">
        <f t="shared" ref="N62:N77" si="28">J62*M62/100</f>
        <v>1654.4481582062531</v>
      </c>
      <c r="O62" s="56">
        <f t="shared" ref="O62:O67" si="29">I62*M62/100</f>
        <v>20.312129300806973</v>
      </c>
      <c r="P62" s="56">
        <v>20.312000000000001</v>
      </c>
      <c r="Q62" s="57"/>
      <c r="R62" s="58"/>
      <c r="S62" s="57">
        <f t="shared" ref="S62:S67" si="30">O62/N62*100</f>
        <v>1.2277283636877032</v>
      </c>
      <c r="T62" s="58">
        <f t="shared" ref="T62:T67" si="31">O62/C62*100</f>
        <v>67.280984765839591</v>
      </c>
      <c r="U62" s="59"/>
      <c r="V62" s="60">
        <f t="shared" ref="V62:V77" si="32">N62/C62</f>
        <v>54.801197688183272</v>
      </c>
      <c r="W62" s="79">
        <v>263319.7</v>
      </c>
      <c r="X62" s="79">
        <v>299739.40000000002</v>
      </c>
      <c r="Y62" s="79">
        <v>338516.5</v>
      </c>
      <c r="Z62" s="77"/>
      <c r="AA62" s="77"/>
      <c r="AB62" s="79">
        <f t="shared" si="0"/>
        <v>300525.2</v>
      </c>
      <c r="AC62" s="80"/>
      <c r="AD62" s="81">
        <f>AB62/L62</f>
        <v>6975.4938142654883</v>
      </c>
      <c r="AE62" s="61">
        <v>45</v>
      </c>
    </row>
    <row r="63" spans="1:31" s="46" customFormat="1" x14ac:dyDescent="0.3">
      <c r="A63" s="47" t="s">
        <v>83</v>
      </c>
      <c r="B63" s="48" t="s">
        <v>79</v>
      </c>
      <c r="C63" s="49">
        <v>74.799000000000007</v>
      </c>
      <c r="D63" s="50">
        <v>36.110999999999997</v>
      </c>
      <c r="E63" s="50">
        <v>49.81</v>
      </c>
      <c r="F63" s="50">
        <v>61.917000000000002</v>
      </c>
      <c r="G63" s="50">
        <v>8.5999999999999993E-2</v>
      </c>
      <c r="H63" s="50">
        <v>64.364999999999995</v>
      </c>
      <c r="I63" s="51">
        <f t="shared" si="13"/>
        <v>42.457799999999999</v>
      </c>
      <c r="J63" s="72">
        <v>1637.3</v>
      </c>
      <c r="K63" s="53" t="s">
        <v>186</v>
      </c>
      <c r="L63" s="54">
        <v>105.318</v>
      </c>
      <c r="M63" s="55">
        <f t="shared" si="27"/>
        <v>71.02204751324561</v>
      </c>
      <c r="N63" s="74">
        <f t="shared" si="28"/>
        <v>1162.8439839343703</v>
      </c>
      <c r="O63" s="56">
        <f t="shared" si="29"/>
        <v>30.154398889078792</v>
      </c>
      <c r="P63" s="56">
        <v>30.154</v>
      </c>
      <c r="Q63" s="57"/>
      <c r="R63" s="58"/>
      <c r="S63" s="57">
        <f t="shared" si="30"/>
        <v>2.593159469858914</v>
      </c>
      <c r="T63" s="58">
        <f t="shared" si="31"/>
        <v>40.313906454737079</v>
      </c>
      <c r="U63" s="59"/>
      <c r="V63" s="60">
        <f t="shared" si="32"/>
        <v>15.546250403539755</v>
      </c>
      <c r="W63" s="77">
        <v>3148205</v>
      </c>
      <c r="X63" s="77">
        <v>3933403</v>
      </c>
      <c r="Y63" s="77">
        <v>4355308</v>
      </c>
      <c r="Z63" s="77">
        <v>4246902</v>
      </c>
      <c r="AA63" s="79">
        <v>4745582.5999999996</v>
      </c>
      <c r="AB63" s="66">
        <f t="shared" si="0"/>
        <v>4085880.12</v>
      </c>
      <c r="AC63" s="80"/>
      <c r="AD63" s="81">
        <f>AB63/L63</f>
        <v>38795.648607075716</v>
      </c>
      <c r="AE63" s="61">
        <v>30</v>
      </c>
    </row>
    <row r="64" spans="1:31" s="46" customFormat="1" x14ac:dyDescent="0.3">
      <c r="A64" s="47" t="s">
        <v>92</v>
      </c>
      <c r="B64" s="48" t="s">
        <v>79</v>
      </c>
      <c r="C64" s="49">
        <v>24.652999999999999</v>
      </c>
      <c r="D64" s="50">
        <v>14.942</v>
      </c>
      <c r="E64" s="50">
        <v>11.3</v>
      </c>
      <c r="F64" s="50">
        <v>21.75</v>
      </c>
      <c r="G64" s="50">
        <v>23.972999999999999</v>
      </c>
      <c r="H64" s="50">
        <v>20.170000000000002</v>
      </c>
      <c r="I64" s="51">
        <f t="shared" si="13"/>
        <v>18.427</v>
      </c>
      <c r="J64" s="73">
        <v>1007</v>
      </c>
      <c r="K64" s="53" t="s">
        <v>186</v>
      </c>
      <c r="L64" s="54">
        <v>34.085999999999999</v>
      </c>
      <c r="M64" s="55">
        <f t="shared" si="27"/>
        <v>72.325881593616145</v>
      </c>
      <c r="N64" s="74">
        <f t="shared" si="28"/>
        <v>728.32162764771465</v>
      </c>
      <c r="O64" s="56">
        <f t="shared" si="29"/>
        <v>13.327490201255646</v>
      </c>
      <c r="P64" s="56">
        <v>13.327</v>
      </c>
      <c r="Q64" s="57"/>
      <c r="R64" s="58"/>
      <c r="S64" s="57">
        <f t="shared" si="30"/>
        <v>1.8298907646474676</v>
      </c>
      <c r="T64" s="58">
        <f t="shared" si="31"/>
        <v>54.060318019128083</v>
      </c>
      <c r="U64" s="59"/>
      <c r="V64" s="60">
        <f t="shared" si="32"/>
        <v>29.542920847268675</v>
      </c>
      <c r="W64" s="78">
        <v>1426326.8</v>
      </c>
      <c r="X64" s="79">
        <v>1500720.7</v>
      </c>
      <c r="Y64" s="77">
        <v>1552553</v>
      </c>
      <c r="Z64" s="79">
        <v>2012978.1</v>
      </c>
      <c r="AA64" s="79">
        <v>1934188.3</v>
      </c>
      <c r="AB64" s="66">
        <f t="shared" si="0"/>
        <v>1685353.3800000001</v>
      </c>
      <c r="AC64" s="80"/>
      <c r="AD64" s="81">
        <f>AB64/L64</f>
        <v>49444.152437951074</v>
      </c>
      <c r="AE64" s="61">
        <v>4</v>
      </c>
    </row>
    <row r="65" spans="1:31" s="46" customFormat="1" x14ac:dyDescent="0.3">
      <c r="A65" s="47" t="s">
        <v>87</v>
      </c>
      <c r="B65" s="48" t="s">
        <v>79</v>
      </c>
      <c r="C65" s="49">
        <v>47.392000000000003</v>
      </c>
      <c r="D65" s="50">
        <v>29.309000000000001</v>
      </c>
      <c r="E65" s="50">
        <v>46.831000000000003</v>
      </c>
      <c r="F65" s="50">
        <v>42.98</v>
      </c>
      <c r="G65" s="50">
        <v>40.57</v>
      </c>
      <c r="H65" s="50">
        <v>25.92</v>
      </c>
      <c r="I65" s="51">
        <f t="shared" si="13"/>
        <v>37.122</v>
      </c>
      <c r="J65" s="72">
        <v>1661.1</v>
      </c>
      <c r="K65" s="53" t="s">
        <v>186</v>
      </c>
      <c r="L65" s="54">
        <v>63.576000000000001</v>
      </c>
      <c r="M65" s="55">
        <f t="shared" si="27"/>
        <v>74.543853026299232</v>
      </c>
      <c r="N65" s="74">
        <f t="shared" si="28"/>
        <v>1238.2479426198565</v>
      </c>
      <c r="O65" s="56">
        <f t="shared" si="29"/>
        <v>27.672169120422801</v>
      </c>
      <c r="P65" s="56">
        <v>27.67</v>
      </c>
      <c r="Q65" s="57"/>
      <c r="R65" s="58"/>
      <c r="S65" s="57">
        <f t="shared" si="30"/>
        <v>2.2347841791583889</v>
      </c>
      <c r="T65" s="58">
        <f t="shared" si="31"/>
        <v>58.38995847489619</v>
      </c>
      <c r="U65" s="59"/>
      <c r="V65" s="60">
        <f t="shared" si="32"/>
        <v>26.127784069460173</v>
      </c>
      <c r="W65" s="79">
        <v>2630021.7999999998</v>
      </c>
      <c r="X65" s="79">
        <v>3367381.5</v>
      </c>
      <c r="Y65" s="79">
        <v>4002041.1</v>
      </c>
      <c r="Z65" s="78">
        <v>4174076.3</v>
      </c>
      <c r="AA65" s="79">
        <v>3516359.7</v>
      </c>
      <c r="AB65" s="66">
        <f t="shared" si="0"/>
        <v>3537976.0799999996</v>
      </c>
      <c r="AC65" s="80"/>
      <c r="AD65" s="81">
        <f>AB65/L65</f>
        <v>55649.554548886365</v>
      </c>
      <c r="AE65" s="61">
        <v>29</v>
      </c>
    </row>
    <row r="66" spans="1:31" s="46" customFormat="1" x14ac:dyDescent="0.3">
      <c r="A66" s="47" t="s">
        <v>89</v>
      </c>
      <c r="B66" s="48" t="s">
        <v>79</v>
      </c>
      <c r="C66" s="49">
        <v>140.12899999999999</v>
      </c>
      <c r="D66" s="50">
        <v>81.483000000000004</v>
      </c>
      <c r="E66" s="50">
        <v>103.72</v>
      </c>
      <c r="F66" s="50">
        <v>99.587000000000003</v>
      </c>
      <c r="G66" s="50">
        <v>133.43799999999999</v>
      </c>
      <c r="H66" s="50">
        <v>63.188000000000002</v>
      </c>
      <c r="I66" s="51">
        <f t="shared" si="13"/>
        <v>96.283199999999994</v>
      </c>
      <c r="J66" s="72">
        <v>4849.2</v>
      </c>
      <c r="K66" s="53" t="s">
        <v>186</v>
      </c>
      <c r="L66" s="54">
        <v>183.25399999999999</v>
      </c>
      <c r="M66" s="55">
        <f t="shared" si="27"/>
        <v>76.46708939504731</v>
      </c>
      <c r="N66" s="74">
        <f t="shared" si="28"/>
        <v>3708.0420989446343</v>
      </c>
      <c r="O66" s="56">
        <f t="shared" si="29"/>
        <v>73.624960616412196</v>
      </c>
      <c r="P66" s="56">
        <v>73.623999999999995</v>
      </c>
      <c r="Q66" s="57"/>
      <c r="R66" s="58"/>
      <c r="S66" s="57">
        <f t="shared" si="30"/>
        <v>1.9855481316505816</v>
      </c>
      <c r="T66" s="58">
        <f t="shared" si="31"/>
        <v>52.540844947449997</v>
      </c>
      <c r="U66" s="59"/>
      <c r="V66" s="60">
        <f t="shared" si="32"/>
        <v>26.461632488240369</v>
      </c>
      <c r="W66" s="77">
        <v>4447626</v>
      </c>
      <c r="X66" s="77">
        <v>5518633</v>
      </c>
      <c r="Y66" s="76">
        <v>8423614</v>
      </c>
      <c r="Z66" s="76">
        <v>8649410</v>
      </c>
      <c r="AA66" s="76"/>
      <c r="AB66" s="66">
        <f t="shared" si="0"/>
        <v>6759820.75</v>
      </c>
      <c r="AC66" s="80"/>
      <c r="AD66" s="81">
        <f>AB66/L66</f>
        <v>36887.711864406781</v>
      </c>
      <c r="AE66" s="61">
        <v>240</v>
      </c>
    </row>
    <row r="67" spans="1:31" s="46" customFormat="1" ht="24" x14ac:dyDescent="0.3">
      <c r="A67" s="47" t="s">
        <v>82</v>
      </c>
      <c r="B67" s="48" t="s">
        <v>79</v>
      </c>
      <c r="C67" s="49">
        <v>68.043999999999997</v>
      </c>
      <c r="D67" s="50"/>
      <c r="E67" s="50">
        <v>213.51499999999999</v>
      </c>
      <c r="F67" s="50">
        <v>51.97</v>
      </c>
      <c r="G67" s="50"/>
      <c r="H67" s="50">
        <v>54.009</v>
      </c>
      <c r="I67" s="51">
        <f t="shared" si="13"/>
        <v>106.498</v>
      </c>
      <c r="J67" s="72">
        <v>5854.2</v>
      </c>
      <c r="K67" s="53" t="s">
        <v>187</v>
      </c>
      <c r="L67" s="54">
        <v>84.408000000000001</v>
      </c>
      <c r="M67" s="55">
        <f t="shared" si="27"/>
        <v>80.613212017818213</v>
      </c>
      <c r="N67" s="74">
        <f t="shared" si="28"/>
        <v>4719.2586579471135</v>
      </c>
      <c r="O67" s="56">
        <f t="shared" si="29"/>
        <v>85.851458534736054</v>
      </c>
      <c r="P67" s="56">
        <v>85.850999999999999</v>
      </c>
      <c r="Q67" s="57"/>
      <c r="R67" s="58"/>
      <c r="S67" s="57">
        <f t="shared" si="30"/>
        <v>1.8191725598715454</v>
      </c>
      <c r="T67" s="58">
        <f t="shared" si="31"/>
        <v>126.1705051653872</v>
      </c>
      <c r="U67" s="59"/>
      <c r="V67" s="60">
        <f t="shared" si="32"/>
        <v>69.355985214671591</v>
      </c>
      <c r="W67" s="77">
        <v>1031483</v>
      </c>
      <c r="X67" s="79">
        <v>1153883.3</v>
      </c>
      <c r="Y67" s="79">
        <v>1161669.5</v>
      </c>
      <c r="Z67" s="77"/>
      <c r="AA67" s="77"/>
      <c r="AB67" s="77">
        <f t="shared" ref="AB67:AB130" si="33">AVERAGE(W67:AA67)</f>
        <v>1115678.5999999999</v>
      </c>
      <c r="AC67" s="80"/>
      <c r="AD67" s="81">
        <f t="shared" ref="AD67:AD121" si="34">AB67/L67</f>
        <v>13217.687896881811</v>
      </c>
      <c r="AE67" s="61">
        <v>37</v>
      </c>
    </row>
    <row r="68" spans="1:31" s="46" customFormat="1" ht="24" x14ac:dyDescent="0.3">
      <c r="A68" s="47" t="s">
        <v>80</v>
      </c>
      <c r="B68" s="48" t="s">
        <v>79</v>
      </c>
      <c r="C68" s="49">
        <v>5.1230000000000002</v>
      </c>
      <c r="D68" s="50"/>
      <c r="E68" s="50"/>
      <c r="F68" s="50"/>
      <c r="G68" s="50"/>
      <c r="H68" s="50"/>
      <c r="I68" s="51"/>
      <c r="J68" s="52">
        <v>65.8</v>
      </c>
      <c r="K68" s="53" t="s">
        <v>187</v>
      </c>
      <c r="L68" s="54">
        <v>6.226</v>
      </c>
      <c r="M68" s="55">
        <f t="shared" si="27"/>
        <v>82.28397044651463</v>
      </c>
      <c r="N68" s="52">
        <f t="shared" si="28"/>
        <v>54.142852553806627</v>
      </c>
      <c r="O68" s="56"/>
      <c r="P68" s="56"/>
      <c r="Q68" s="57"/>
      <c r="R68" s="58"/>
      <c r="S68" s="57"/>
      <c r="T68" s="58"/>
      <c r="U68" s="59"/>
      <c r="V68" s="60">
        <f t="shared" si="32"/>
        <v>10.568583360102796</v>
      </c>
      <c r="W68" s="76">
        <v>119733</v>
      </c>
      <c r="X68" s="77">
        <v>132067</v>
      </c>
      <c r="Y68" s="77"/>
      <c r="Z68" s="77"/>
      <c r="AA68" s="77"/>
      <c r="AB68" s="77">
        <f t="shared" si="33"/>
        <v>125900</v>
      </c>
      <c r="AC68" s="80"/>
      <c r="AD68" s="81">
        <f t="shared" si="34"/>
        <v>20221.651140379057</v>
      </c>
      <c r="AE68" s="61">
        <v>51</v>
      </c>
    </row>
    <row r="69" spans="1:31" s="46" customFormat="1" x14ac:dyDescent="0.3">
      <c r="A69" s="47" t="s">
        <v>98</v>
      </c>
      <c r="B69" s="48" t="s">
        <v>79</v>
      </c>
      <c r="C69" s="49">
        <v>134.91999999999999</v>
      </c>
      <c r="D69" s="50">
        <v>114.61</v>
      </c>
      <c r="E69" s="50">
        <v>101.705</v>
      </c>
      <c r="F69" s="50">
        <v>91.679000000000002</v>
      </c>
      <c r="G69" s="50">
        <v>16.59</v>
      </c>
      <c r="H69" s="50">
        <v>20.14</v>
      </c>
      <c r="I69" s="51">
        <f t="shared" ref="I69:I93" si="35">AVERAGE(D69:H69)</f>
        <v>68.944800000000001</v>
      </c>
      <c r="J69" s="72">
        <v>4987.6000000000004</v>
      </c>
      <c r="K69" s="53" t="s">
        <v>186</v>
      </c>
      <c r="L69" s="54">
        <v>161.80199999999999</v>
      </c>
      <c r="M69" s="55">
        <f t="shared" si="27"/>
        <v>83.385866676555295</v>
      </c>
      <c r="N69" s="74">
        <f t="shared" si="28"/>
        <v>4158.9534863598719</v>
      </c>
      <c r="O69" s="56">
        <f t="shared" ref="O69:O77" si="36">I69*M69/100</f>
        <v>57.490219008417697</v>
      </c>
      <c r="P69" s="56">
        <v>57.49</v>
      </c>
      <c r="Q69" s="57"/>
      <c r="R69" s="58"/>
      <c r="S69" s="57">
        <f t="shared" ref="S69:S77" si="37">O69/N69*100</f>
        <v>1.3823241639265378</v>
      </c>
      <c r="T69" s="58">
        <f t="shared" ref="T69:T77" si="38">O69/C69*100</f>
        <v>42.610598138465541</v>
      </c>
      <c r="U69" s="59"/>
      <c r="V69" s="60">
        <f t="shared" si="32"/>
        <v>30.825329723983636</v>
      </c>
      <c r="W69" s="77">
        <v>2716639</v>
      </c>
      <c r="X69" s="79">
        <v>4138447.6</v>
      </c>
      <c r="Y69" s="77">
        <v>6377867</v>
      </c>
      <c r="Z69" s="77"/>
      <c r="AA69" s="77">
        <v>8455427</v>
      </c>
      <c r="AB69" s="66">
        <f t="shared" si="33"/>
        <v>5422095.1500000004</v>
      </c>
      <c r="AC69" s="80"/>
      <c r="AD69" s="81">
        <f t="shared" si="34"/>
        <v>33510.680646716362</v>
      </c>
      <c r="AE69" s="61">
        <v>130</v>
      </c>
    </row>
    <row r="70" spans="1:31" s="46" customFormat="1" ht="24" x14ac:dyDescent="0.3">
      <c r="A70" s="47" t="s">
        <v>88</v>
      </c>
      <c r="B70" s="48" t="s">
        <v>79</v>
      </c>
      <c r="C70" s="49">
        <v>79.168000000000006</v>
      </c>
      <c r="D70" s="50"/>
      <c r="E70" s="50"/>
      <c r="F70" s="50">
        <v>78.510000000000005</v>
      </c>
      <c r="G70" s="50"/>
      <c r="H70" s="50">
        <v>84.394000000000005</v>
      </c>
      <c r="I70" s="51">
        <f t="shared" si="35"/>
        <v>81.451999999999998</v>
      </c>
      <c r="J70" s="73">
        <v>4185</v>
      </c>
      <c r="K70" s="53" t="s">
        <v>187</v>
      </c>
      <c r="L70" s="54">
        <v>93.263000000000005</v>
      </c>
      <c r="M70" s="55">
        <f t="shared" si="27"/>
        <v>84.886825429162698</v>
      </c>
      <c r="N70" s="74">
        <f t="shared" si="28"/>
        <v>3552.5136442104586</v>
      </c>
      <c r="O70" s="56">
        <f t="shared" si="36"/>
        <v>69.142017048561598</v>
      </c>
      <c r="P70" s="56">
        <v>69.14</v>
      </c>
      <c r="Q70" s="57"/>
      <c r="R70" s="58"/>
      <c r="S70" s="57">
        <f t="shared" si="37"/>
        <v>1.9462843488649941</v>
      </c>
      <c r="T70" s="58">
        <f t="shared" si="38"/>
        <v>87.335813773951088</v>
      </c>
      <c r="U70" s="59"/>
      <c r="V70" s="60">
        <f t="shared" si="32"/>
        <v>44.873100800960721</v>
      </c>
      <c r="W70" s="79">
        <v>936363.4</v>
      </c>
      <c r="X70" s="79">
        <v>1180939.5</v>
      </c>
      <c r="Y70" s="79">
        <v>1073518.3999999999</v>
      </c>
      <c r="Z70" s="77"/>
      <c r="AA70" s="77"/>
      <c r="AB70" s="77">
        <f t="shared" si="33"/>
        <v>1063607.0999999999</v>
      </c>
      <c r="AC70" s="80"/>
      <c r="AD70" s="81">
        <f t="shared" si="34"/>
        <v>11404.38437536858</v>
      </c>
      <c r="AE70" s="61">
        <v>47</v>
      </c>
    </row>
    <row r="71" spans="1:31" s="46" customFormat="1" x14ac:dyDescent="0.3">
      <c r="A71" s="47" t="s">
        <v>93</v>
      </c>
      <c r="B71" s="48" t="s">
        <v>79</v>
      </c>
      <c r="C71" s="49">
        <v>118.004</v>
      </c>
      <c r="D71" s="50"/>
      <c r="E71" s="50"/>
      <c r="F71" s="50">
        <v>31.786999999999999</v>
      </c>
      <c r="G71" s="50">
        <v>7.4059999999999997</v>
      </c>
      <c r="H71" s="50">
        <v>4.117</v>
      </c>
      <c r="I71" s="51">
        <f t="shared" si="35"/>
        <v>14.436666666666666</v>
      </c>
      <c r="J71" s="72">
        <v>3233.8</v>
      </c>
      <c r="K71" s="53" t="s">
        <v>186</v>
      </c>
      <c r="L71" s="54">
        <v>132.71799999999999</v>
      </c>
      <c r="M71" s="55">
        <f t="shared" si="27"/>
        <v>88.91333504121522</v>
      </c>
      <c r="N71" s="74">
        <f t="shared" si="28"/>
        <v>2875.2794285628183</v>
      </c>
      <c r="O71" s="56">
        <f t="shared" si="36"/>
        <v>12.83612180211677</v>
      </c>
      <c r="P71" s="56">
        <v>12.836</v>
      </c>
      <c r="Q71" s="57"/>
      <c r="R71" s="58"/>
      <c r="S71" s="57">
        <f t="shared" si="37"/>
        <v>0.44643041210546919</v>
      </c>
      <c r="T71" s="58">
        <f t="shared" si="38"/>
        <v>10.87770058821461</v>
      </c>
      <c r="U71" s="59"/>
      <c r="V71" s="60">
        <f t="shared" si="32"/>
        <v>24.365948853961036</v>
      </c>
      <c r="W71" s="79">
        <v>3037187.4</v>
      </c>
      <c r="X71" s="77">
        <v>3993206</v>
      </c>
      <c r="Y71" s="79">
        <v>4759608.5</v>
      </c>
      <c r="Z71" s="76">
        <v>5095550</v>
      </c>
      <c r="AA71" s="76"/>
      <c r="AB71" s="66">
        <f t="shared" si="33"/>
        <v>4221387.9749999996</v>
      </c>
      <c r="AC71" s="80"/>
      <c r="AD71" s="81">
        <f t="shared" si="34"/>
        <v>31807.200040687774</v>
      </c>
      <c r="AE71" s="61">
        <v>17</v>
      </c>
    </row>
    <row r="72" spans="1:31" s="46" customFormat="1" x14ac:dyDescent="0.3">
      <c r="A72" s="47" t="s">
        <v>95</v>
      </c>
      <c r="B72" s="48" t="s">
        <v>79</v>
      </c>
      <c r="C72" s="49">
        <v>308.13</v>
      </c>
      <c r="D72" s="50">
        <v>73.191000000000003</v>
      </c>
      <c r="E72" s="50">
        <v>81.56</v>
      </c>
      <c r="F72" s="50">
        <v>173.97499999999999</v>
      </c>
      <c r="G72" s="50">
        <v>107.37</v>
      </c>
      <c r="H72" s="50">
        <v>160.87899999999999</v>
      </c>
      <c r="I72" s="51">
        <f t="shared" si="35"/>
        <v>119.39500000000001</v>
      </c>
      <c r="J72" s="73">
        <v>9861</v>
      </c>
      <c r="K72" s="53" t="s">
        <v>186</v>
      </c>
      <c r="L72" s="54">
        <v>332.55799999999999</v>
      </c>
      <c r="M72" s="55">
        <f t="shared" si="27"/>
        <v>92.654514400495543</v>
      </c>
      <c r="N72" s="74">
        <f t="shared" si="28"/>
        <v>9136.6616650328651</v>
      </c>
      <c r="O72" s="56">
        <f t="shared" si="36"/>
        <v>110.62485746847166</v>
      </c>
      <c r="P72" s="56">
        <v>110.624</v>
      </c>
      <c r="Q72" s="57"/>
      <c r="R72" s="58"/>
      <c r="S72" s="57">
        <f t="shared" si="37"/>
        <v>1.2107798397728426</v>
      </c>
      <c r="T72" s="58">
        <f t="shared" si="38"/>
        <v>35.902008070772617</v>
      </c>
      <c r="U72" s="59"/>
      <c r="V72" s="60">
        <f t="shared" si="32"/>
        <v>29.651970483344254</v>
      </c>
      <c r="W72" s="77">
        <v>10534412</v>
      </c>
      <c r="X72" s="77">
        <v>11130713</v>
      </c>
      <c r="Y72" s="77">
        <v>11035225</v>
      </c>
      <c r="Z72" s="79">
        <v>13772667.5</v>
      </c>
      <c r="AA72" s="77"/>
      <c r="AB72" s="66">
        <f t="shared" si="33"/>
        <v>11618254.375</v>
      </c>
      <c r="AC72" s="80"/>
      <c r="AD72" s="81">
        <f t="shared" si="34"/>
        <v>34936.024317562653</v>
      </c>
      <c r="AE72" s="61">
        <v>34</v>
      </c>
    </row>
    <row r="73" spans="1:31" s="46" customFormat="1" ht="24" x14ac:dyDescent="0.3">
      <c r="A73" s="47" t="s">
        <v>97</v>
      </c>
      <c r="B73" s="48" t="s">
        <v>79</v>
      </c>
      <c r="C73" s="49">
        <v>101.967</v>
      </c>
      <c r="D73" s="50">
        <v>134.929</v>
      </c>
      <c r="E73" s="50">
        <v>44.662999999999997</v>
      </c>
      <c r="F73" s="50">
        <v>71.59</v>
      </c>
      <c r="G73" s="50"/>
      <c r="H73" s="50">
        <v>30.23</v>
      </c>
      <c r="I73" s="51">
        <f t="shared" si="35"/>
        <v>70.352999999999994</v>
      </c>
      <c r="J73" s="73">
        <v>7345</v>
      </c>
      <c r="K73" s="53" t="s">
        <v>187</v>
      </c>
      <c r="L73" s="54">
        <v>108.887</v>
      </c>
      <c r="M73" s="55">
        <f t="shared" si="27"/>
        <v>93.644787715705263</v>
      </c>
      <c r="N73" s="75">
        <f t="shared" si="28"/>
        <v>6878.2096577185521</v>
      </c>
      <c r="O73" s="56">
        <f t="shared" si="36"/>
        <v>65.881917501630113</v>
      </c>
      <c r="P73" s="56">
        <v>65.881</v>
      </c>
      <c r="Q73" s="57"/>
      <c r="R73" s="58"/>
      <c r="S73" s="57">
        <f t="shared" si="37"/>
        <v>0.95783526208304948</v>
      </c>
      <c r="T73" s="58">
        <f t="shared" si="38"/>
        <v>64.611018762570353</v>
      </c>
      <c r="U73" s="59"/>
      <c r="V73" s="60">
        <f t="shared" si="32"/>
        <v>67.455251774775689</v>
      </c>
      <c r="W73" s="77">
        <v>1209360</v>
      </c>
      <c r="X73" s="76">
        <v>1883884</v>
      </c>
      <c r="Y73" s="77">
        <v>1500559</v>
      </c>
      <c r="Z73" s="78">
        <v>1169467.2</v>
      </c>
      <c r="AA73" s="76"/>
      <c r="AB73" s="66">
        <f t="shared" si="33"/>
        <v>1440817.55</v>
      </c>
      <c r="AC73" s="80"/>
      <c r="AD73" s="81">
        <f t="shared" si="34"/>
        <v>13232.22744680265</v>
      </c>
      <c r="AE73" s="61">
        <v>140</v>
      </c>
    </row>
    <row r="74" spans="1:31" s="46" customFormat="1" ht="24" x14ac:dyDescent="0.3">
      <c r="A74" s="47" t="s">
        <v>99</v>
      </c>
      <c r="B74" s="48" t="s">
        <v>79</v>
      </c>
      <c r="C74" s="49">
        <v>12.776999999999999</v>
      </c>
      <c r="D74" s="50"/>
      <c r="E74" s="50"/>
      <c r="F74" s="50">
        <v>25.5</v>
      </c>
      <c r="G74" s="50"/>
      <c r="H74" s="50">
        <v>32.506999999999998</v>
      </c>
      <c r="I74" s="51">
        <f t="shared" si="35"/>
        <v>29.003499999999999</v>
      </c>
      <c r="J74" s="73">
        <v>1558</v>
      </c>
      <c r="K74" s="53" t="s">
        <v>187</v>
      </c>
      <c r="L74" s="54">
        <v>13.416</v>
      </c>
      <c r="M74" s="55">
        <f t="shared" si="27"/>
        <v>95.237030411449012</v>
      </c>
      <c r="N74" s="74">
        <f t="shared" si="28"/>
        <v>1483.7929338103756</v>
      </c>
      <c r="O74" s="56">
        <f t="shared" si="36"/>
        <v>27.622072115384611</v>
      </c>
      <c r="P74" s="56">
        <v>27.622</v>
      </c>
      <c r="Q74" s="57"/>
      <c r="R74" s="58"/>
      <c r="S74" s="57">
        <f t="shared" si="37"/>
        <v>1.8615853658536585</v>
      </c>
      <c r="T74" s="58">
        <f t="shared" si="38"/>
        <v>216.1858974358974</v>
      </c>
      <c r="U74" s="59"/>
      <c r="V74" s="60">
        <f t="shared" si="32"/>
        <v>116.12999403697079</v>
      </c>
      <c r="W74" s="77">
        <v>169225</v>
      </c>
      <c r="X74" s="77">
        <v>170252</v>
      </c>
      <c r="Y74" s="76">
        <v>209888</v>
      </c>
      <c r="Z74" s="76"/>
      <c r="AA74" s="77"/>
      <c r="AB74" s="66">
        <f t="shared" si="33"/>
        <v>183121.66666666666</v>
      </c>
      <c r="AC74" s="80"/>
      <c r="AD74" s="81">
        <f t="shared" si="34"/>
        <v>13649.498111707413</v>
      </c>
      <c r="AE74" s="61">
        <v>12</v>
      </c>
    </row>
    <row r="75" spans="1:31" s="46" customFormat="1" ht="36" x14ac:dyDescent="0.3">
      <c r="A75" s="47" t="s">
        <v>81</v>
      </c>
      <c r="B75" s="48" t="s">
        <v>79</v>
      </c>
      <c r="C75" s="49">
        <v>19.161999999999999</v>
      </c>
      <c r="D75" s="50">
        <v>98.18</v>
      </c>
      <c r="E75" s="50">
        <v>7.016</v>
      </c>
      <c r="F75" s="50">
        <v>2.4969999999999999</v>
      </c>
      <c r="G75" s="50"/>
      <c r="H75" s="50">
        <v>3.1640000000000001</v>
      </c>
      <c r="I75" s="51">
        <f t="shared" si="35"/>
        <v>27.714250000000003</v>
      </c>
      <c r="J75" s="72">
        <v>1851.8</v>
      </c>
      <c r="K75" s="53" t="s">
        <v>185</v>
      </c>
      <c r="L75" s="54">
        <v>19.681999999999999</v>
      </c>
      <c r="M75" s="55">
        <f t="shared" si="27"/>
        <v>97.357992073976234</v>
      </c>
      <c r="N75" s="74">
        <f t="shared" si="28"/>
        <v>1802.8752972258919</v>
      </c>
      <c r="O75" s="56">
        <f t="shared" si="36"/>
        <v>26.982037318361964</v>
      </c>
      <c r="P75" s="56">
        <v>26.98</v>
      </c>
      <c r="Q75" s="57"/>
      <c r="R75" s="58"/>
      <c r="S75" s="57">
        <f t="shared" si="37"/>
        <v>1.4966114051193435</v>
      </c>
      <c r="T75" s="58">
        <f t="shared" si="38"/>
        <v>140.81013108423946</v>
      </c>
      <c r="U75" s="59"/>
      <c r="V75" s="60">
        <f t="shared" si="32"/>
        <v>94.085966873285258</v>
      </c>
      <c r="W75" s="79">
        <v>185315.5</v>
      </c>
      <c r="X75" s="79">
        <v>262394.8</v>
      </c>
      <c r="Y75" s="77">
        <v>491799</v>
      </c>
      <c r="Z75" s="76">
        <v>400412</v>
      </c>
      <c r="AA75" s="76"/>
      <c r="AB75" s="66">
        <f t="shared" si="33"/>
        <v>334980.32500000001</v>
      </c>
      <c r="AC75" s="80"/>
      <c r="AD75" s="81">
        <f t="shared" si="34"/>
        <v>17019.628340615793</v>
      </c>
      <c r="AE75" s="61">
        <v>24</v>
      </c>
    </row>
    <row r="76" spans="1:31" s="46" customFormat="1" ht="24" x14ac:dyDescent="0.3">
      <c r="A76" s="47" t="s">
        <v>91</v>
      </c>
      <c r="B76" s="48" t="s">
        <v>79</v>
      </c>
      <c r="C76" s="49">
        <v>102.592</v>
      </c>
      <c r="D76" s="50"/>
      <c r="E76" s="50"/>
      <c r="F76" s="50">
        <v>181.93</v>
      </c>
      <c r="G76" s="50"/>
      <c r="H76" s="50">
        <v>153.36099999999999</v>
      </c>
      <c r="I76" s="51">
        <f t="shared" si="35"/>
        <v>167.6455</v>
      </c>
      <c r="J76" s="72">
        <v>4340.3999999999996</v>
      </c>
      <c r="K76" s="53" t="s">
        <v>187</v>
      </c>
      <c r="L76" s="54">
        <v>104.85599999999999</v>
      </c>
      <c r="M76" s="55">
        <f t="shared" si="27"/>
        <v>97.840848401617464</v>
      </c>
      <c r="N76" s="74">
        <f t="shared" si="28"/>
        <v>4246.6841840238039</v>
      </c>
      <c r="O76" s="56">
        <f t="shared" si="36"/>
        <v>164.02577950713359</v>
      </c>
      <c r="P76" s="56">
        <v>164.02500000000001</v>
      </c>
      <c r="Q76" s="57"/>
      <c r="R76" s="58"/>
      <c r="S76" s="57">
        <f t="shared" si="37"/>
        <v>3.8624435535895314</v>
      </c>
      <c r="T76" s="58">
        <f t="shared" si="38"/>
        <v>159.88164721141376</v>
      </c>
      <c r="U76" s="59"/>
      <c r="V76" s="60">
        <f t="shared" si="32"/>
        <v>41.39391165026322</v>
      </c>
      <c r="W76" s="79">
        <v>733430.5</v>
      </c>
      <c r="X76" s="78">
        <v>1029680.9</v>
      </c>
      <c r="Y76" s="78">
        <v>1200151.8</v>
      </c>
      <c r="Z76" s="76"/>
      <c r="AA76" s="77"/>
      <c r="AB76" s="79">
        <f t="shared" si="33"/>
        <v>987754.4</v>
      </c>
      <c r="AC76" s="80"/>
      <c r="AD76" s="81">
        <f t="shared" si="34"/>
        <v>9420.1037613488988</v>
      </c>
      <c r="AE76" s="61">
        <v>54</v>
      </c>
    </row>
    <row r="77" spans="1:31" s="46" customFormat="1" ht="24" x14ac:dyDescent="0.3">
      <c r="A77" s="47" t="s">
        <v>86</v>
      </c>
      <c r="B77" s="48" t="s">
        <v>79</v>
      </c>
      <c r="C77" s="49">
        <v>34.79</v>
      </c>
      <c r="D77" s="50"/>
      <c r="E77" s="50"/>
      <c r="F77" s="50"/>
      <c r="G77" s="50"/>
      <c r="H77" s="50">
        <v>2.6859999999999999</v>
      </c>
      <c r="I77" s="51">
        <f t="shared" si="35"/>
        <v>2.6859999999999999</v>
      </c>
      <c r="J77" s="73">
        <v>1007</v>
      </c>
      <c r="K77" s="53" t="s">
        <v>187</v>
      </c>
      <c r="L77" s="54">
        <v>35.418999999999997</v>
      </c>
      <c r="M77" s="55">
        <f t="shared" si="27"/>
        <v>98.224116999350628</v>
      </c>
      <c r="N77" s="52">
        <f t="shared" si="28"/>
        <v>989.11685818346086</v>
      </c>
      <c r="O77" s="56">
        <f t="shared" si="36"/>
        <v>2.6382997826025574</v>
      </c>
      <c r="P77" s="56">
        <v>2.6379999999999999</v>
      </c>
      <c r="Q77" s="57"/>
      <c r="R77" s="58"/>
      <c r="S77" s="57">
        <f t="shared" si="37"/>
        <v>0.26673286991062556</v>
      </c>
      <c r="T77" s="58">
        <f t="shared" si="38"/>
        <v>7.5835003811513575</v>
      </c>
      <c r="U77" s="59"/>
      <c r="V77" s="60">
        <f t="shared" si="32"/>
        <v>28.431068070809452</v>
      </c>
      <c r="W77" s="79">
        <v>312537.40000000002</v>
      </c>
      <c r="X77" s="77">
        <v>353186</v>
      </c>
      <c r="Y77" s="77"/>
      <c r="Z77" s="77"/>
      <c r="AA77" s="77"/>
      <c r="AB77" s="79">
        <f t="shared" si="33"/>
        <v>332861.7</v>
      </c>
      <c r="AC77" s="80"/>
      <c r="AD77" s="81">
        <f t="shared" si="34"/>
        <v>9397.8288489228962</v>
      </c>
      <c r="AE77" s="61">
        <v>63</v>
      </c>
    </row>
    <row r="78" spans="1:31" s="46" customFormat="1" x14ac:dyDescent="0.3">
      <c r="A78" s="47" t="s">
        <v>96</v>
      </c>
      <c r="B78" s="48" t="s">
        <v>79</v>
      </c>
      <c r="C78" s="49">
        <v>13.403</v>
      </c>
      <c r="D78" s="50"/>
      <c r="E78" s="50"/>
      <c r="F78" s="50"/>
      <c r="G78" s="50"/>
      <c r="H78" s="50">
        <v>62</v>
      </c>
      <c r="I78" s="51">
        <f t="shared" si="35"/>
        <v>62</v>
      </c>
      <c r="J78" s="72">
        <v>1388.6</v>
      </c>
      <c r="K78" s="53"/>
      <c r="L78" s="54"/>
      <c r="M78" s="55"/>
      <c r="N78" s="52"/>
      <c r="O78" s="56"/>
      <c r="P78" s="56">
        <v>62</v>
      </c>
      <c r="Q78" s="57">
        <f t="shared" ref="Q78:Q83" si="39">I78/J78*100</f>
        <v>4.4649287051706761</v>
      </c>
      <c r="R78" s="58">
        <f t="shared" ref="R78:R83" si="40">I78/C78*100</f>
        <v>462.58300380511821</v>
      </c>
      <c r="S78" s="57"/>
      <c r="T78" s="58"/>
      <c r="U78" s="59">
        <f t="shared" ref="U78:U83" si="41">J78/C78</f>
        <v>103.60367081996567</v>
      </c>
      <c r="V78" s="60"/>
      <c r="W78" s="79">
        <v>170477.8</v>
      </c>
      <c r="X78" s="77">
        <v>374991</v>
      </c>
      <c r="Y78" s="77"/>
      <c r="Z78" s="77"/>
      <c r="AA78" s="77"/>
      <c r="AB78" s="79">
        <f t="shared" si="33"/>
        <v>272734.40000000002</v>
      </c>
      <c r="AC78" s="80">
        <f t="shared" ref="AC78:AC131" si="42">AB78/C78</f>
        <v>20348.7577408043</v>
      </c>
      <c r="AD78" s="81"/>
      <c r="AE78" s="61">
        <v>11</v>
      </c>
    </row>
    <row r="79" spans="1:31" s="46" customFormat="1" x14ac:dyDescent="0.3">
      <c r="A79" s="47" t="s">
        <v>85</v>
      </c>
      <c r="B79" s="48" t="s">
        <v>79</v>
      </c>
      <c r="C79" s="49">
        <v>21.931000000000001</v>
      </c>
      <c r="D79" s="50"/>
      <c r="E79" s="50"/>
      <c r="F79" s="50">
        <v>120.608</v>
      </c>
      <c r="G79" s="50">
        <v>105.43300000000001</v>
      </c>
      <c r="H79" s="50">
        <v>43.29</v>
      </c>
      <c r="I79" s="51">
        <f t="shared" si="35"/>
        <v>89.777000000000001</v>
      </c>
      <c r="J79" s="72">
        <v>1439.4</v>
      </c>
      <c r="K79" s="53"/>
      <c r="L79" s="54"/>
      <c r="M79" s="55"/>
      <c r="N79" s="52"/>
      <c r="O79" s="56"/>
      <c r="P79" s="56">
        <v>89.777000000000001</v>
      </c>
      <c r="Q79" s="57">
        <f t="shared" si="39"/>
        <v>6.2371126858413222</v>
      </c>
      <c r="R79" s="58">
        <f t="shared" si="40"/>
        <v>409.36117824084624</v>
      </c>
      <c r="S79" s="57"/>
      <c r="T79" s="58"/>
      <c r="U79" s="59">
        <f t="shared" si="41"/>
        <v>65.633122064657343</v>
      </c>
      <c r="V79" s="60"/>
      <c r="W79" s="77">
        <v>885011</v>
      </c>
      <c r="X79" s="77">
        <v>972964</v>
      </c>
      <c r="Y79" s="77">
        <v>1292195</v>
      </c>
      <c r="Z79" s="77">
        <v>1262565</v>
      </c>
      <c r="AA79" s="77"/>
      <c r="AB79" s="66">
        <f t="shared" si="33"/>
        <v>1103183.75</v>
      </c>
      <c r="AC79" s="80">
        <f t="shared" si="42"/>
        <v>50302.482786922621</v>
      </c>
      <c r="AD79" s="81"/>
      <c r="AE79" s="61">
        <v>205</v>
      </c>
    </row>
    <row r="80" spans="1:31" s="46" customFormat="1" x14ac:dyDescent="0.3">
      <c r="A80" s="47" t="s">
        <v>78</v>
      </c>
      <c r="B80" s="48" t="s">
        <v>79</v>
      </c>
      <c r="C80" s="49">
        <v>22.530999999999999</v>
      </c>
      <c r="D80" s="50">
        <v>3.56</v>
      </c>
      <c r="E80" s="50">
        <v>5.8869999999999996</v>
      </c>
      <c r="F80" s="50">
        <v>3.6190000000000002</v>
      </c>
      <c r="G80" s="50">
        <v>3.3</v>
      </c>
      <c r="H80" s="50">
        <v>3.35</v>
      </c>
      <c r="I80" s="51">
        <f t="shared" si="35"/>
        <v>3.9432</v>
      </c>
      <c r="J80" s="52">
        <v>608.6</v>
      </c>
      <c r="K80" s="62"/>
      <c r="L80" s="54"/>
      <c r="M80" s="55"/>
      <c r="N80" s="52"/>
      <c r="O80" s="56"/>
      <c r="P80" s="56">
        <v>3.9432</v>
      </c>
      <c r="Q80" s="57">
        <f t="shared" si="39"/>
        <v>0.64791324350969437</v>
      </c>
      <c r="R80" s="58">
        <f t="shared" si="40"/>
        <v>17.501220540588523</v>
      </c>
      <c r="S80" s="57"/>
      <c r="T80" s="58"/>
      <c r="U80" s="59">
        <f t="shared" si="41"/>
        <v>27.011672806355691</v>
      </c>
      <c r="V80" s="60"/>
      <c r="W80" s="77">
        <v>888376</v>
      </c>
      <c r="X80" s="78">
        <v>1127908.6000000001</v>
      </c>
      <c r="Y80" s="78">
        <v>1253569.7</v>
      </c>
      <c r="Z80" s="79">
        <v>109436.8</v>
      </c>
      <c r="AA80" s="79">
        <v>1015478.4</v>
      </c>
      <c r="AB80" s="79">
        <f t="shared" si="33"/>
        <v>878953.9</v>
      </c>
      <c r="AC80" s="80">
        <f t="shared" si="42"/>
        <v>39010.869468731973</v>
      </c>
      <c r="AD80" s="81"/>
      <c r="AE80" s="61">
        <v>10</v>
      </c>
    </row>
    <row r="81" spans="1:31" s="46" customFormat="1" x14ac:dyDescent="0.3">
      <c r="A81" s="47" t="s">
        <v>84</v>
      </c>
      <c r="B81" s="48" t="s">
        <v>79</v>
      </c>
      <c r="C81" s="49">
        <v>23.367999999999999</v>
      </c>
      <c r="D81" s="50"/>
      <c r="E81" s="50"/>
      <c r="F81" s="50"/>
      <c r="G81" s="50"/>
      <c r="H81" s="50">
        <v>14.018000000000001</v>
      </c>
      <c r="I81" s="51">
        <f t="shared" si="35"/>
        <v>14.018000000000001</v>
      </c>
      <c r="J81" s="52">
        <v>911.4</v>
      </c>
      <c r="K81" s="53"/>
      <c r="L81" s="54"/>
      <c r="M81" s="55"/>
      <c r="N81" s="52"/>
      <c r="O81" s="56"/>
      <c r="P81" s="56">
        <v>14.018000000000001</v>
      </c>
      <c r="Q81" s="57">
        <f t="shared" si="39"/>
        <v>1.5380732938336628</v>
      </c>
      <c r="R81" s="58">
        <f t="shared" si="40"/>
        <v>59.98801780212257</v>
      </c>
      <c r="S81" s="57"/>
      <c r="T81" s="58"/>
      <c r="U81" s="59">
        <f t="shared" si="41"/>
        <v>39.002054091064707</v>
      </c>
      <c r="V81" s="60"/>
      <c r="W81" s="79">
        <v>145623.79999999999</v>
      </c>
      <c r="X81" s="77">
        <v>183497</v>
      </c>
      <c r="Y81" s="77"/>
      <c r="Z81" s="77"/>
      <c r="AA81" s="77"/>
      <c r="AB81" s="79">
        <f t="shared" si="33"/>
        <v>164560.4</v>
      </c>
      <c r="AC81" s="80">
        <f t="shared" si="42"/>
        <v>7042.1259842519685</v>
      </c>
      <c r="AD81" s="81"/>
      <c r="AE81" s="61">
        <v>60</v>
      </c>
    </row>
    <row r="82" spans="1:31" s="46" customFormat="1" ht="27.6" x14ac:dyDescent="0.3">
      <c r="A82" s="47" t="s">
        <v>94</v>
      </c>
      <c r="B82" s="48" t="s">
        <v>79</v>
      </c>
      <c r="C82" s="49">
        <v>65.432000000000002</v>
      </c>
      <c r="D82" s="50"/>
      <c r="E82" s="50"/>
      <c r="F82" s="50"/>
      <c r="G82" s="50"/>
      <c r="H82" s="50">
        <v>34.475000000000001</v>
      </c>
      <c r="I82" s="51">
        <f t="shared" si="35"/>
        <v>34.475000000000001</v>
      </c>
      <c r="J82" s="72">
        <v>1486.2</v>
      </c>
      <c r="K82" s="53"/>
      <c r="L82" s="54"/>
      <c r="M82" s="55"/>
      <c r="N82" s="52"/>
      <c r="O82" s="56"/>
      <c r="P82" s="56"/>
      <c r="Q82" s="57">
        <f t="shared" si="39"/>
        <v>2.3196743372359037</v>
      </c>
      <c r="R82" s="58">
        <f t="shared" si="40"/>
        <v>52.688287076659734</v>
      </c>
      <c r="S82" s="57"/>
      <c r="T82" s="58"/>
      <c r="U82" s="59">
        <f t="shared" si="41"/>
        <v>22.713656926274606</v>
      </c>
      <c r="V82" s="60"/>
      <c r="W82" s="77">
        <v>339146</v>
      </c>
      <c r="X82" s="77"/>
      <c r="Y82" s="77"/>
      <c r="Z82" s="77"/>
      <c r="AA82" s="77"/>
      <c r="AB82" s="77">
        <f t="shared" si="33"/>
        <v>339146</v>
      </c>
      <c r="AC82" s="80">
        <f t="shared" si="42"/>
        <v>5183.1825406528915</v>
      </c>
      <c r="AD82" s="81"/>
      <c r="AE82" s="61">
        <v>36</v>
      </c>
    </row>
    <row r="83" spans="1:31" s="46" customFormat="1" x14ac:dyDescent="0.3">
      <c r="A83" s="47" t="s">
        <v>100</v>
      </c>
      <c r="B83" s="48" t="s">
        <v>79</v>
      </c>
      <c r="C83" s="49">
        <v>70.548000000000002</v>
      </c>
      <c r="D83" s="50"/>
      <c r="E83" s="50"/>
      <c r="F83" s="50"/>
      <c r="G83" s="50"/>
      <c r="H83" s="50">
        <v>152.59</v>
      </c>
      <c r="I83" s="51">
        <f t="shared" si="35"/>
        <v>152.59</v>
      </c>
      <c r="J83" s="72">
        <v>1995.4</v>
      </c>
      <c r="K83" s="53"/>
      <c r="L83" s="54"/>
      <c r="M83" s="55"/>
      <c r="N83" s="52"/>
      <c r="O83" s="56"/>
      <c r="P83" s="56">
        <v>152.59</v>
      </c>
      <c r="Q83" s="57">
        <f t="shared" si="39"/>
        <v>7.6470883030971226</v>
      </c>
      <c r="R83" s="58">
        <f t="shared" si="40"/>
        <v>216.29245336508478</v>
      </c>
      <c r="S83" s="57"/>
      <c r="T83" s="58"/>
      <c r="U83" s="59">
        <f t="shared" si="41"/>
        <v>28.284288711232069</v>
      </c>
      <c r="V83" s="60"/>
      <c r="W83" s="79">
        <v>386219.3</v>
      </c>
      <c r="X83" s="79">
        <v>402973.9</v>
      </c>
      <c r="Y83" s="77"/>
      <c r="Z83" s="77"/>
      <c r="AA83" s="77"/>
      <c r="AB83" s="79">
        <f t="shared" si="33"/>
        <v>394596.6</v>
      </c>
      <c r="AC83" s="80">
        <f t="shared" si="42"/>
        <v>5593.3066848103417</v>
      </c>
      <c r="AD83" s="81"/>
      <c r="AE83" s="61">
        <v>16</v>
      </c>
    </row>
    <row r="84" spans="1:31" s="46" customFormat="1" ht="24" x14ac:dyDescent="0.3">
      <c r="A84" s="47" t="s">
        <v>103</v>
      </c>
      <c r="B84" s="48" t="s">
        <v>102</v>
      </c>
      <c r="C84" s="49">
        <v>234.05199999999999</v>
      </c>
      <c r="D84" s="50">
        <v>49.156999999999996</v>
      </c>
      <c r="E84" s="50">
        <v>31.556999999999999</v>
      </c>
      <c r="F84" s="50">
        <v>37.420999999999999</v>
      </c>
      <c r="G84" s="50">
        <v>32.723999999999997</v>
      </c>
      <c r="H84" s="50">
        <v>43.518999999999998</v>
      </c>
      <c r="I84" s="51">
        <f t="shared" si="35"/>
        <v>38.875599999999999</v>
      </c>
      <c r="J84" s="72">
        <v>5863.8</v>
      </c>
      <c r="K84" s="53" t="s">
        <v>188</v>
      </c>
      <c r="L84" s="54">
        <v>238.84100000000001</v>
      </c>
      <c r="M84" s="55">
        <f>100/L84*C84</f>
        <v>97.994900373051522</v>
      </c>
      <c r="N84" s="74">
        <f>J84*M84/100</f>
        <v>5746.2249680749956</v>
      </c>
      <c r="O84" s="56">
        <f>I84*M84/100</f>
        <v>38.096105489426016</v>
      </c>
      <c r="P84" s="56">
        <v>38.095999999999997</v>
      </c>
      <c r="Q84" s="57"/>
      <c r="R84" s="58"/>
      <c r="S84" s="57">
        <f>O84/N84*100</f>
        <v>0.66297622702002101</v>
      </c>
      <c r="T84" s="58">
        <f>O84/C84*100</f>
        <v>16.276769901315099</v>
      </c>
      <c r="U84" s="59"/>
      <c r="V84" s="60">
        <f>N84/C84</f>
        <v>24.551061166215181</v>
      </c>
      <c r="W84" s="77">
        <v>3997333</v>
      </c>
      <c r="X84" s="77">
        <v>4673340</v>
      </c>
      <c r="Y84" s="77">
        <v>4651098</v>
      </c>
      <c r="Z84" s="76">
        <v>5764175</v>
      </c>
      <c r="AA84" s="79">
        <v>6302321.2000000002</v>
      </c>
      <c r="AB84" s="66">
        <f t="shared" si="33"/>
        <v>5077653.4399999995</v>
      </c>
      <c r="AC84" s="80"/>
      <c r="AD84" s="81">
        <f t="shared" si="34"/>
        <v>21259.555268986478</v>
      </c>
      <c r="AE84" s="61">
        <v>63</v>
      </c>
    </row>
    <row r="85" spans="1:31" s="46" customFormat="1" x14ac:dyDescent="0.3">
      <c r="A85" s="47" t="s">
        <v>101</v>
      </c>
      <c r="B85" s="48" t="s">
        <v>102</v>
      </c>
      <c r="C85" s="49">
        <v>103.979</v>
      </c>
      <c r="D85" s="50">
        <v>32.665999999999997</v>
      </c>
      <c r="E85" s="50">
        <v>31.748999999999999</v>
      </c>
      <c r="F85" s="50">
        <v>30.437000000000001</v>
      </c>
      <c r="G85" s="50">
        <v>61.7</v>
      </c>
      <c r="H85" s="50">
        <v>43.36</v>
      </c>
      <c r="I85" s="51">
        <f t="shared" si="35"/>
        <v>39.982399999999998</v>
      </c>
      <c r="J85" s="72">
        <v>2679.4</v>
      </c>
      <c r="K85" s="53"/>
      <c r="L85" s="54"/>
      <c r="M85" s="55"/>
      <c r="N85" s="52"/>
      <c r="O85" s="56"/>
      <c r="P85" s="56">
        <v>39.979999999999997</v>
      </c>
      <c r="Q85" s="57">
        <f>I85/J85*100</f>
        <v>1.4922146749272225</v>
      </c>
      <c r="R85" s="58">
        <f>I85/C85*100</f>
        <v>38.452379807461121</v>
      </c>
      <c r="S85" s="57"/>
      <c r="T85" s="58"/>
      <c r="U85" s="59">
        <f>J85/C85</f>
        <v>25.768664826551515</v>
      </c>
      <c r="V85" s="60"/>
      <c r="W85" s="77">
        <v>1924397</v>
      </c>
      <c r="X85" s="77">
        <v>1959507</v>
      </c>
      <c r="Y85" s="77">
        <v>2227665</v>
      </c>
      <c r="Z85" s="77">
        <v>2971107</v>
      </c>
      <c r="AA85" s="79">
        <v>3194820.9</v>
      </c>
      <c r="AB85" s="66">
        <f t="shared" si="33"/>
        <v>2455499.38</v>
      </c>
      <c r="AC85" s="80">
        <f t="shared" si="42"/>
        <v>23615.339443541485</v>
      </c>
      <c r="AD85" s="81"/>
      <c r="AE85" s="61">
        <v>134</v>
      </c>
    </row>
    <row r="86" spans="1:31" s="46" customFormat="1" ht="24" x14ac:dyDescent="0.3">
      <c r="A86" s="47" t="s">
        <v>104</v>
      </c>
      <c r="B86" s="48" t="s">
        <v>105</v>
      </c>
      <c r="C86" s="49">
        <v>27.739000000000001</v>
      </c>
      <c r="D86" s="50">
        <v>5.8070000000000004</v>
      </c>
      <c r="E86" s="50">
        <v>6.56</v>
      </c>
      <c r="F86" s="50">
        <v>5.4420000000000002</v>
      </c>
      <c r="G86" s="50">
        <v>4.5679999999999996</v>
      </c>
      <c r="H86" s="50">
        <v>6.66</v>
      </c>
      <c r="I86" s="51">
        <f t="shared" si="35"/>
        <v>5.8074000000000003</v>
      </c>
      <c r="J86" s="52">
        <v>913.4</v>
      </c>
      <c r="K86" s="53" t="s">
        <v>187</v>
      </c>
      <c r="L86" s="54">
        <v>28.757999999999999</v>
      </c>
      <c r="M86" s="55">
        <f>100/L86*C86</f>
        <v>96.456638152861814</v>
      </c>
      <c r="N86" s="52">
        <f>J86*M86/100</f>
        <v>881.03493288823984</v>
      </c>
      <c r="O86" s="56">
        <f>I86*M86/100</f>
        <v>5.6016228040892972</v>
      </c>
      <c r="P86" s="56">
        <v>5.601</v>
      </c>
      <c r="Q86" s="57"/>
      <c r="R86" s="58"/>
      <c r="S86" s="57">
        <f>O86/N86*100</f>
        <v>0.6358003065469674</v>
      </c>
      <c r="T86" s="58">
        <f>O86/C86*100</f>
        <v>20.194032964740245</v>
      </c>
      <c r="U86" s="59"/>
      <c r="V86" s="60">
        <f>N86/C86</f>
        <v>31.76159677307184</v>
      </c>
      <c r="W86" s="77">
        <v>174623</v>
      </c>
      <c r="X86" s="79">
        <v>466782.6</v>
      </c>
      <c r="Y86" s="77">
        <v>185263</v>
      </c>
      <c r="Z86" s="76">
        <v>249664</v>
      </c>
      <c r="AA86" s="79">
        <v>397653.4</v>
      </c>
      <c r="AB86" s="79">
        <f t="shared" si="33"/>
        <v>294797.2</v>
      </c>
      <c r="AC86" s="80"/>
      <c r="AD86" s="81">
        <f t="shared" si="34"/>
        <v>10250.963210237152</v>
      </c>
      <c r="AE86" s="61">
        <v>79</v>
      </c>
    </row>
    <row r="87" spans="1:31" s="46" customFormat="1" ht="24" x14ac:dyDescent="0.3">
      <c r="A87" s="47" t="s">
        <v>109</v>
      </c>
      <c r="B87" s="48" t="s">
        <v>107</v>
      </c>
      <c r="C87" s="49">
        <v>572.18799999999999</v>
      </c>
      <c r="D87" s="50">
        <v>445.065</v>
      </c>
      <c r="E87" s="50">
        <v>486.31400000000002</v>
      </c>
      <c r="F87" s="50">
        <v>418.77699999999999</v>
      </c>
      <c r="G87" s="50">
        <v>465.584</v>
      </c>
      <c r="H87" s="50">
        <v>494.47699999999998</v>
      </c>
      <c r="I87" s="51">
        <f t="shared" si="35"/>
        <v>462.04340000000002</v>
      </c>
      <c r="J87" s="73">
        <v>15625</v>
      </c>
      <c r="K87" s="53" t="s">
        <v>191</v>
      </c>
      <c r="L87" s="54">
        <v>586.98699999999997</v>
      </c>
      <c r="M87" s="55">
        <f>100/L87*C87</f>
        <v>97.478819803505019</v>
      </c>
      <c r="N87" s="75">
        <f>J87*M87/100</f>
        <v>15231.065594297659</v>
      </c>
      <c r="O87" s="56">
        <f>I87*M87/100</f>
        <v>450.39445329998796</v>
      </c>
      <c r="P87" s="56">
        <v>450.39400000000001</v>
      </c>
      <c r="Q87" s="57"/>
      <c r="R87" s="58"/>
      <c r="S87" s="57">
        <f>O87/N87*100</f>
        <v>2.9570777600000002</v>
      </c>
      <c r="T87" s="58">
        <f>O87/C87*100</f>
        <v>78.714417866153781</v>
      </c>
      <c r="U87" s="59"/>
      <c r="V87" s="60">
        <f>N87/C87</f>
        <v>26.618988154763223</v>
      </c>
      <c r="W87" s="77">
        <v>8818400</v>
      </c>
      <c r="X87" s="79">
        <v>9019328.8000000007</v>
      </c>
      <c r="Y87" s="79">
        <v>9977867.5999999996</v>
      </c>
      <c r="Z87" s="79">
        <v>10396922.800000001</v>
      </c>
      <c r="AA87" s="79">
        <v>14913213.5</v>
      </c>
      <c r="AB87" s="66">
        <f t="shared" si="33"/>
        <v>10625146.540000001</v>
      </c>
      <c r="AC87" s="80"/>
      <c r="AD87" s="81">
        <f t="shared" si="34"/>
        <v>18101.161593016543</v>
      </c>
      <c r="AE87" s="61">
        <v>387</v>
      </c>
    </row>
    <row r="88" spans="1:31" s="46" customFormat="1" ht="24" x14ac:dyDescent="0.3">
      <c r="A88" s="47" t="s">
        <v>110</v>
      </c>
      <c r="B88" s="48" t="s">
        <v>107</v>
      </c>
      <c r="C88" s="49">
        <v>226.50200000000001</v>
      </c>
      <c r="D88" s="50">
        <v>29.068999999999999</v>
      </c>
      <c r="E88" s="50">
        <v>43.54</v>
      </c>
      <c r="F88" s="50">
        <v>31.405999999999999</v>
      </c>
      <c r="G88" s="50">
        <v>26.234999999999999</v>
      </c>
      <c r="H88" s="50">
        <v>8.1859999999999999</v>
      </c>
      <c r="I88" s="51">
        <f t="shared" si="35"/>
        <v>27.687200000000001</v>
      </c>
      <c r="J88" s="73">
        <v>5919</v>
      </c>
      <c r="K88" s="53" t="s">
        <v>189</v>
      </c>
      <c r="L88" s="54">
        <v>230.44900000000001</v>
      </c>
      <c r="M88" s="55">
        <f>100/L88*C88</f>
        <v>98.287256616431392</v>
      </c>
      <c r="N88" s="74">
        <f>J88*M88/100</f>
        <v>5817.6227191265743</v>
      </c>
      <c r="O88" s="56">
        <f>I88*M88/100</f>
        <v>27.212989313904597</v>
      </c>
      <c r="P88" s="56">
        <v>27.212</v>
      </c>
      <c r="Q88" s="57"/>
      <c r="R88" s="58"/>
      <c r="S88" s="57">
        <f>O88/N88*100</f>
        <v>0.46776820408852854</v>
      </c>
      <c r="T88" s="58">
        <f>O88/C88*100</f>
        <v>12.014458730565114</v>
      </c>
      <c r="U88" s="59"/>
      <c r="V88" s="60">
        <f>N88/C88</f>
        <v>25.684641721161729</v>
      </c>
      <c r="W88" s="77">
        <v>3567700</v>
      </c>
      <c r="X88" s="77">
        <v>3661400</v>
      </c>
      <c r="Y88" s="79">
        <v>3657620.6</v>
      </c>
      <c r="Z88" s="77">
        <v>5386414</v>
      </c>
      <c r="AA88" s="79">
        <v>4217179.4000000004</v>
      </c>
      <c r="AB88" s="79">
        <f t="shared" si="33"/>
        <v>4098062.8</v>
      </c>
      <c r="AC88" s="80"/>
      <c r="AD88" s="81">
        <f t="shared" si="34"/>
        <v>17782.948938810754</v>
      </c>
      <c r="AE88" s="61">
        <v>27</v>
      </c>
    </row>
    <row r="89" spans="1:31" s="46" customFormat="1" ht="24" x14ac:dyDescent="0.3">
      <c r="A89" s="47" t="s">
        <v>106</v>
      </c>
      <c r="B89" s="48" t="s">
        <v>107</v>
      </c>
      <c r="C89" s="49">
        <v>48.545999999999999</v>
      </c>
      <c r="D89" s="50">
        <v>5.7220000000000004</v>
      </c>
      <c r="E89" s="50">
        <v>5.7750000000000004</v>
      </c>
      <c r="F89" s="50">
        <v>6.1980000000000004</v>
      </c>
      <c r="G89" s="50">
        <v>4.2060000000000004</v>
      </c>
      <c r="H89" s="50">
        <v>8.1929999999999996</v>
      </c>
      <c r="I89" s="51">
        <f t="shared" si="35"/>
        <v>6.0188000000000006</v>
      </c>
      <c r="J89" s="73">
        <v>1280</v>
      </c>
      <c r="K89" s="53" t="s">
        <v>190</v>
      </c>
      <c r="L89" s="54">
        <v>48.94</v>
      </c>
      <c r="M89" s="55">
        <f>100/L89*C89</f>
        <v>99.194932570494487</v>
      </c>
      <c r="N89" s="74">
        <f>J89*M89/100</f>
        <v>1269.6951369023293</v>
      </c>
      <c r="O89" s="56">
        <f>I89*M89/100</f>
        <v>5.9703446015529229</v>
      </c>
      <c r="P89" s="56">
        <v>5.97</v>
      </c>
      <c r="Q89" s="57"/>
      <c r="R89" s="58"/>
      <c r="S89" s="57">
        <f>O89/N89*100</f>
        <v>0.47021875000000013</v>
      </c>
      <c r="T89" s="58">
        <f>O89/C89*100</f>
        <v>12.298324478953823</v>
      </c>
      <c r="U89" s="59"/>
      <c r="V89" s="60">
        <f>N89/C89</f>
        <v>26.154474867184305</v>
      </c>
      <c r="W89" s="77">
        <v>761696</v>
      </c>
      <c r="X89" s="77">
        <v>770200</v>
      </c>
      <c r="Y89" s="79">
        <v>921411.6</v>
      </c>
      <c r="Z89" s="79">
        <v>1092896.7</v>
      </c>
      <c r="AA89" s="79">
        <v>738555.5</v>
      </c>
      <c r="AB89" s="66">
        <f t="shared" si="33"/>
        <v>856951.96</v>
      </c>
      <c r="AC89" s="80"/>
      <c r="AD89" s="81">
        <f t="shared" si="34"/>
        <v>17510.256640784635</v>
      </c>
      <c r="AE89" s="61">
        <v>36</v>
      </c>
    </row>
    <row r="90" spans="1:31" s="46" customFormat="1" x14ac:dyDescent="0.3">
      <c r="A90" s="47" t="s">
        <v>108</v>
      </c>
      <c r="B90" s="48" t="s">
        <v>107</v>
      </c>
      <c r="C90" s="49">
        <v>86.102999999999994</v>
      </c>
      <c r="D90" s="50">
        <v>45.875</v>
      </c>
      <c r="E90" s="50">
        <v>38.673999999999999</v>
      </c>
      <c r="F90" s="50">
        <v>48.518000000000001</v>
      </c>
      <c r="G90" s="50">
        <v>30.917000000000002</v>
      </c>
      <c r="H90" s="50">
        <v>42.664999999999999</v>
      </c>
      <c r="I90" s="51">
        <f t="shared" si="35"/>
        <v>41.329799999999999</v>
      </c>
      <c r="J90" s="72">
        <v>2577.8000000000002</v>
      </c>
      <c r="K90" s="53"/>
      <c r="L90" s="54"/>
      <c r="M90" s="55"/>
      <c r="N90" s="52"/>
      <c r="O90" s="56"/>
      <c r="P90" s="56">
        <v>41.329000000000001</v>
      </c>
      <c r="Q90" s="57">
        <f>I90/J90*100</f>
        <v>1.6032973853673673</v>
      </c>
      <c r="R90" s="58">
        <f>I90/C90*100</f>
        <v>48.000418103898824</v>
      </c>
      <c r="S90" s="57"/>
      <c r="T90" s="58"/>
      <c r="U90" s="59">
        <f>J90/C90</f>
        <v>29.93856195486801</v>
      </c>
      <c r="V90" s="60"/>
      <c r="W90" s="79">
        <v>1264497.7</v>
      </c>
      <c r="X90" s="79">
        <v>1183461.5</v>
      </c>
      <c r="Y90" s="79">
        <v>1172790.6000000001</v>
      </c>
      <c r="Z90" s="79">
        <v>1180755.7</v>
      </c>
      <c r="AA90" s="79">
        <v>1682480.3</v>
      </c>
      <c r="AB90" s="66">
        <f t="shared" si="33"/>
        <v>1296797.1599999999</v>
      </c>
      <c r="AC90" s="80">
        <f t="shared" si="42"/>
        <v>15060.998571478345</v>
      </c>
      <c r="AD90" s="81"/>
      <c r="AE90" s="61">
        <v>48</v>
      </c>
    </row>
    <row r="91" spans="1:31" s="46" customFormat="1" ht="24" x14ac:dyDescent="0.3">
      <c r="A91" s="47" t="s">
        <v>113</v>
      </c>
      <c r="B91" s="48" t="s">
        <v>112</v>
      </c>
      <c r="C91" s="49">
        <v>3.4119999999999999</v>
      </c>
      <c r="D91" s="50">
        <v>1.472</v>
      </c>
      <c r="E91" s="50">
        <v>5.1130000000000004</v>
      </c>
      <c r="F91" s="50">
        <v>0.159</v>
      </c>
      <c r="G91" s="50">
        <v>0.6</v>
      </c>
      <c r="H91" s="50">
        <v>8.6</v>
      </c>
      <c r="I91" s="51">
        <f t="shared" si="35"/>
        <v>3.1887999999999996</v>
      </c>
      <c r="J91" s="52">
        <v>188.6</v>
      </c>
      <c r="K91" s="53" t="s">
        <v>187</v>
      </c>
      <c r="L91" s="54">
        <v>5.3620000000000001</v>
      </c>
      <c r="M91" s="55">
        <f>100/L91*C91</f>
        <v>63.63297277135397</v>
      </c>
      <c r="N91" s="52">
        <f>J91*M91/100</f>
        <v>120.01178664677359</v>
      </c>
      <c r="O91" s="56">
        <f>I91*M91/100</f>
        <v>2.029128235732935</v>
      </c>
      <c r="P91" s="56">
        <v>2.0289999999999999</v>
      </c>
      <c r="Q91" s="57"/>
      <c r="R91" s="58"/>
      <c r="S91" s="57">
        <f>O91/N91*100</f>
        <v>1.6907741251325554</v>
      </c>
      <c r="T91" s="58">
        <f>O91/C91*100</f>
        <v>59.470346885490478</v>
      </c>
      <c r="U91" s="59"/>
      <c r="V91" s="60">
        <f>N91/C91</f>
        <v>35.173442745244309</v>
      </c>
      <c r="W91" s="79">
        <v>14236.6</v>
      </c>
      <c r="X91" s="79">
        <v>14537.6</v>
      </c>
      <c r="Y91" s="79">
        <v>23162.6</v>
      </c>
      <c r="Z91" s="79">
        <v>23096.799999999999</v>
      </c>
      <c r="AA91" s="77">
        <v>31222</v>
      </c>
      <c r="AB91" s="66">
        <f t="shared" si="33"/>
        <v>21251.120000000003</v>
      </c>
      <c r="AC91" s="80"/>
      <c r="AD91" s="81">
        <f t="shared" si="34"/>
        <v>3963.2823573293549</v>
      </c>
      <c r="AE91" s="61">
        <v>27</v>
      </c>
    </row>
    <row r="92" spans="1:31" s="46" customFormat="1" ht="36" x14ac:dyDescent="0.3">
      <c r="A92" s="47" t="s">
        <v>121</v>
      </c>
      <c r="B92" s="48" t="s">
        <v>112</v>
      </c>
      <c r="C92" s="49">
        <v>4.3810000000000002</v>
      </c>
      <c r="D92" s="50">
        <v>1.82</v>
      </c>
      <c r="E92" s="50"/>
      <c r="F92" s="50">
        <v>0.8</v>
      </c>
      <c r="G92" s="50"/>
      <c r="H92" s="50">
        <v>0.16600000000000001</v>
      </c>
      <c r="I92" s="51">
        <f t="shared" si="35"/>
        <v>0.92866666666666664</v>
      </c>
      <c r="J92" s="52">
        <v>162.6</v>
      </c>
      <c r="K92" s="53" t="s">
        <v>192</v>
      </c>
      <c r="L92" s="54">
        <v>6.16</v>
      </c>
      <c r="M92" s="55">
        <f>100/L92*C92</f>
        <v>71.120129870129873</v>
      </c>
      <c r="N92" s="52">
        <f>J92*M92/100</f>
        <v>115.64133116883117</v>
      </c>
      <c r="O92" s="56">
        <f>I92*M92/100</f>
        <v>0.66046893939393936</v>
      </c>
      <c r="P92" s="56">
        <v>0.66</v>
      </c>
      <c r="Q92" s="57"/>
      <c r="R92" s="58"/>
      <c r="S92" s="57">
        <f>O92/N92*100</f>
        <v>0.5711357113571135</v>
      </c>
      <c r="T92" s="58">
        <f>O92/C92*100</f>
        <v>15.075757575757573</v>
      </c>
      <c r="U92" s="59"/>
      <c r="V92" s="60">
        <f>N92/C92</f>
        <v>26.396103896103895</v>
      </c>
      <c r="W92" s="79">
        <v>19467.099999999999</v>
      </c>
      <c r="X92" s="77">
        <v>21475</v>
      </c>
      <c r="Y92" s="79">
        <v>21961.200000000001</v>
      </c>
      <c r="Z92" s="79">
        <v>22112.7</v>
      </c>
      <c r="AA92" s="79">
        <v>33293.699999999997</v>
      </c>
      <c r="AB92" s="66">
        <f t="shared" si="33"/>
        <v>23661.94</v>
      </c>
      <c r="AC92" s="80"/>
      <c r="AD92" s="81">
        <f t="shared" si="34"/>
        <v>3841.2240259740256</v>
      </c>
      <c r="AE92" s="61">
        <v>15</v>
      </c>
    </row>
    <row r="93" spans="1:31" s="46" customFormat="1" ht="36" x14ac:dyDescent="0.3">
      <c r="A93" s="47" t="s">
        <v>123</v>
      </c>
      <c r="B93" s="48" t="s">
        <v>112</v>
      </c>
      <c r="C93" s="49">
        <v>5.1970000000000001</v>
      </c>
      <c r="D93" s="50">
        <v>1.026</v>
      </c>
      <c r="E93" s="50">
        <v>5.3550000000000004</v>
      </c>
      <c r="F93" s="50">
        <v>1.4530000000000001</v>
      </c>
      <c r="G93" s="50"/>
      <c r="H93" s="50"/>
      <c r="I93" s="51">
        <f t="shared" si="35"/>
        <v>2.6113333333333335</v>
      </c>
      <c r="J93" s="52">
        <v>417.3</v>
      </c>
      <c r="K93" s="53" t="s">
        <v>193</v>
      </c>
      <c r="L93" s="54">
        <v>7.1660000000000004</v>
      </c>
      <c r="M93" s="55">
        <f>100/L93*C93</f>
        <v>72.523025397711422</v>
      </c>
      <c r="N93" s="52">
        <f>J93*M93/100</f>
        <v>302.63858498464981</v>
      </c>
      <c r="O93" s="56">
        <f>I93*M93/100</f>
        <v>1.8938179365522376</v>
      </c>
      <c r="P93" s="56">
        <v>1.893</v>
      </c>
      <c r="Q93" s="57"/>
      <c r="R93" s="58"/>
      <c r="S93" s="57">
        <f>O93/N93*100</f>
        <v>0.6257688313763079</v>
      </c>
      <c r="T93" s="58">
        <f>O93/C93*100</f>
        <v>36.44059912550005</v>
      </c>
      <c r="U93" s="59"/>
      <c r="V93" s="60">
        <f>N93/C93</f>
        <v>58.233324030142356</v>
      </c>
      <c r="W93" s="77">
        <v>26369</v>
      </c>
      <c r="X93" s="77">
        <v>21822</v>
      </c>
      <c r="Y93" s="77">
        <v>21490</v>
      </c>
      <c r="Z93" s="77">
        <v>21812</v>
      </c>
      <c r="AA93" s="77">
        <v>21812</v>
      </c>
      <c r="AB93" s="77">
        <f t="shared" si="33"/>
        <v>22661</v>
      </c>
      <c r="AC93" s="80"/>
      <c r="AD93" s="81">
        <f t="shared" si="34"/>
        <v>3162.2941668992462</v>
      </c>
      <c r="AE93" s="61">
        <v>28</v>
      </c>
    </row>
    <row r="94" spans="1:31" s="46" customFormat="1" x14ac:dyDescent="0.3">
      <c r="A94" s="47" t="s">
        <v>122</v>
      </c>
      <c r="B94" s="48" t="s">
        <v>112</v>
      </c>
      <c r="C94" s="49">
        <v>0.18</v>
      </c>
      <c r="D94" s="50"/>
      <c r="E94" s="50"/>
      <c r="F94" s="50"/>
      <c r="G94" s="50"/>
      <c r="H94" s="50"/>
      <c r="I94" s="51"/>
      <c r="J94" s="52"/>
      <c r="K94" s="53"/>
      <c r="L94" s="54"/>
      <c r="M94" s="55"/>
      <c r="N94" s="52"/>
      <c r="O94" s="56"/>
      <c r="P94" s="56"/>
      <c r="Q94" s="57"/>
      <c r="R94" s="58"/>
      <c r="S94" s="57"/>
      <c r="T94" s="58"/>
      <c r="U94" s="59"/>
      <c r="V94" s="60"/>
      <c r="W94" s="79"/>
      <c r="X94" s="79"/>
      <c r="Y94" s="79"/>
      <c r="Z94" s="79"/>
      <c r="AA94" s="79"/>
      <c r="AB94" s="79"/>
      <c r="AC94" s="80"/>
      <c r="AD94" s="81"/>
      <c r="AE94" s="61">
        <v>8</v>
      </c>
    </row>
    <row r="95" spans="1:31" s="46" customFormat="1" x14ac:dyDescent="0.3">
      <c r="A95" s="47" t="s">
        <v>114</v>
      </c>
      <c r="B95" s="48" t="s">
        <v>112</v>
      </c>
      <c r="C95" s="49">
        <v>0.7</v>
      </c>
      <c r="D95" s="50"/>
      <c r="E95" s="50"/>
      <c r="F95" s="50"/>
      <c r="G95" s="50"/>
      <c r="H95" s="50"/>
      <c r="I95" s="51"/>
      <c r="J95" s="52"/>
      <c r="K95" s="53"/>
      <c r="L95" s="54"/>
      <c r="M95" s="55"/>
      <c r="N95" s="52"/>
      <c r="O95" s="56"/>
      <c r="P95" s="56"/>
      <c r="Q95" s="57"/>
      <c r="R95" s="58"/>
      <c r="S95" s="57"/>
      <c r="T95" s="58"/>
      <c r="U95" s="59"/>
      <c r="V95" s="60"/>
      <c r="W95" s="79"/>
      <c r="X95" s="79"/>
      <c r="Y95" s="79"/>
      <c r="Z95" s="79"/>
      <c r="AA95" s="79"/>
      <c r="AB95" s="79"/>
      <c r="AC95" s="80"/>
      <c r="AD95" s="81"/>
      <c r="AE95" s="61">
        <v>148</v>
      </c>
    </row>
    <row r="96" spans="1:31" s="46" customFormat="1" x14ac:dyDescent="0.3">
      <c r="A96" s="47" t="s">
        <v>116</v>
      </c>
      <c r="B96" s="48" t="s">
        <v>112</v>
      </c>
      <c r="C96" s="49">
        <v>3.1070000000000002</v>
      </c>
      <c r="D96" s="50">
        <v>0.45</v>
      </c>
      <c r="E96" s="50">
        <v>0.22900000000000001</v>
      </c>
      <c r="F96" s="50">
        <v>0.42199999999999999</v>
      </c>
      <c r="G96" s="50">
        <v>0.107</v>
      </c>
      <c r="H96" s="50">
        <v>3.6999999999999998E-2</v>
      </c>
      <c r="I96" s="51">
        <f t="shared" ref="I96:I103" si="43">AVERAGE(D96:H96)</f>
        <v>0.24899999999999997</v>
      </c>
      <c r="J96" s="52">
        <v>97.3</v>
      </c>
      <c r="K96" s="53"/>
      <c r="L96" s="54"/>
      <c r="M96" s="55"/>
      <c r="N96" s="52"/>
      <c r="O96" s="56"/>
      <c r="P96" s="56">
        <v>0.249</v>
      </c>
      <c r="Q96" s="57">
        <f t="shared" ref="Q96:Q103" si="44">I96/J96*100</f>
        <v>0.25590955806783144</v>
      </c>
      <c r="R96" s="58">
        <f t="shared" ref="R96:R103" si="45">I96/C96*100</f>
        <v>8.0141615706469249</v>
      </c>
      <c r="S96" s="57"/>
      <c r="T96" s="58"/>
      <c r="U96" s="59">
        <f t="shared" ref="U96:U103" si="46">J96/C96</f>
        <v>31.316382362407463</v>
      </c>
      <c r="V96" s="60"/>
      <c r="W96" s="79">
        <v>5775.1</v>
      </c>
      <c r="X96" s="78">
        <v>6045.3</v>
      </c>
      <c r="Y96" s="78">
        <v>8220.4</v>
      </c>
      <c r="Z96" s="79">
        <v>7190</v>
      </c>
      <c r="AA96" s="79">
        <v>7642.2</v>
      </c>
      <c r="AB96" s="79">
        <f t="shared" si="33"/>
        <v>6974.6</v>
      </c>
      <c r="AC96" s="80">
        <f t="shared" si="42"/>
        <v>2244.8020598648213</v>
      </c>
      <c r="AD96" s="81"/>
      <c r="AE96" s="61">
        <v>22</v>
      </c>
    </row>
    <row r="97" spans="1:31" s="46" customFormat="1" ht="16.2" customHeight="1" x14ac:dyDescent="0.3">
      <c r="A97" s="47" t="s">
        <v>120</v>
      </c>
      <c r="B97" s="48" t="s">
        <v>112</v>
      </c>
      <c r="C97" s="49">
        <v>8.3469999999999995</v>
      </c>
      <c r="D97" s="50">
        <v>1.359</v>
      </c>
      <c r="E97" s="50">
        <v>2.9830000000000001</v>
      </c>
      <c r="F97" s="50">
        <v>0.76900000000000002</v>
      </c>
      <c r="G97" s="50">
        <v>0.253</v>
      </c>
      <c r="H97" s="50"/>
      <c r="I97" s="51">
        <f t="shared" si="43"/>
        <v>1.3410000000000002</v>
      </c>
      <c r="J97" s="52">
        <v>278.7</v>
      </c>
      <c r="K97" s="53"/>
      <c r="L97" s="54"/>
      <c r="M97" s="55"/>
      <c r="N97" s="52"/>
      <c r="O97" s="56"/>
      <c r="P97" s="56">
        <v>1.341</v>
      </c>
      <c r="Q97" s="57">
        <f t="shared" si="44"/>
        <v>0.48116254036598505</v>
      </c>
      <c r="R97" s="58">
        <f t="shared" si="45"/>
        <v>16.065652330178509</v>
      </c>
      <c r="S97" s="57"/>
      <c r="T97" s="58"/>
      <c r="U97" s="59">
        <f t="shared" si="46"/>
        <v>33.389241643704324</v>
      </c>
      <c r="V97" s="60"/>
      <c r="W97" s="77">
        <v>22988</v>
      </c>
      <c r="X97" s="77">
        <v>23409</v>
      </c>
      <c r="Y97" s="77">
        <v>25649</v>
      </c>
      <c r="Z97" s="79">
        <v>27040.799999999999</v>
      </c>
      <c r="AA97" s="79">
        <v>27116.5</v>
      </c>
      <c r="AB97" s="66">
        <f t="shared" si="33"/>
        <v>25240.66</v>
      </c>
      <c r="AC97" s="80">
        <f t="shared" si="42"/>
        <v>3023.919971247155</v>
      </c>
      <c r="AD97" s="81"/>
      <c r="AE97" s="61">
        <v>38</v>
      </c>
    </row>
    <row r="98" spans="1:31" s="46" customFormat="1" x14ac:dyDescent="0.3">
      <c r="A98" s="47" t="s">
        <v>119</v>
      </c>
      <c r="B98" s="48" t="s">
        <v>112</v>
      </c>
      <c r="C98" s="49">
        <v>9.3000000000000007</v>
      </c>
      <c r="D98" s="50">
        <v>2.4809999999999999</v>
      </c>
      <c r="E98" s="50"/>
      <c r="F98" s="50"/>
      <c r="G98" s="50"/>
      <c r="H98" s="50"/>
      <c r="I98" s="51">
        <f t="shared" si="43"/>
        <v>2.4809999999999999</v>
      </c>
      <c r="J98" s="52">
        <v>196.9</v>
      </c>
      <c r="K98" s="53"/>
      <c r="L98" s="54"/>
      <c r="M98" s="55"/>
      <c r="N98" s="52"/>
      <c r="O98" s="56"/>
      <c r="P98" s="56">
        <v>2.4809999999999999</v>
      </c>
      <c r="Q98" s="57">
        <f t="shared" si="44"/>
        <v>1.260030472320975</v>
      </c>
      <c r="R98" s="58">
        <f t="shared" si="45"/>
        <v>26.677419354838705</v>
      </c>
      <c r="S98" s="57"/>
      <c r="T98" s="58"/>
      <c r="U98" s="59">
        <f t="shared" si="46"/>
        <v>21.172043010752688</v>
      </c>
      <c r="V98" s="60"/>
      <c r="W98" s="79">
        <v>34346.800000000003</v>
      </c>
      <c r="X98" s="77">
        <v>35508</v>
      </c>
      <c r="Y98" s="79">
        <v>42810.3</v>
      </c>
      <c r="Z98" s="79">
        <v>41602.800000000003</v>
      </c>
      <c r="AA98" s="77">
        <v>42354</v>
      </c>
      <c r="AB98" s="66">
        <f t="shared" si="33"/>
        <v>39324.380000000005</v>
      </c>
      <c r="AC98" s="80">
        <f t="shared" si="42"/>
        <v>4228.4279569892478</v>
      </c>
      <c r="AD98" s="81"/>
      <c r="AE98" s="61">
        <v>82</v>
      </c>
    </row>
    <row r="99" spans="1:31" s="46" customFormat="1" x14ac:dyDescent="0.3">
      <c r="A99" s="47" t="s">
        <v>117</v>
      </c>
      <c r="B99" s="48" t="s">
        <v>112</v>
      </c>
      <c r="C99" s="49">
        <v>9.4939999999999998</v>
      </c>
      <c r="D99" s="50">
        <v>0.57099999999999995</v>
      </c>
      <c r="E99" s="50">
        <v>0.32400000000000001</v>
      </c>
      <c r="F99" s="50">
        <v>0.23</v>
      </c>
      <c r="G99" s="50">
        <v>1.401</v>
      </c>
      <c r="H99" s="50">
        <v>1.7410000000000001</v>
      </c>
      <c r="I99" s="51">
        <f t="shared" si="43"/>
        <v>0.85339999999999994</v>
      </c>
      <c r="J99" s="52">
        <v>452</v>
      </c>
      <c r="K99" s="53"/>
      <c r="L99" s="54"/>
      <c r="M99" s="55"/>
      <c r="N99" s="52"/>
      <c r="O99" s="56"/>
      <c r="P99" s="56">
        <v>0.85299999999999998</v>
      </c>
      <c r="Q99" s="57">
        <f t="shared" si="44"/>
        <v>0.18880530973451326</v>
      </c>
      <c r="R99" s="58">
        <f t="shared" si="45"/>
        <v>8.9888350537181374</v>
      </c>
      <c r="S99" s="57"/>
      <c r="T99" s="58"/>
      <c r="U99" s="59">
        <f t="shared" si="46"/>
        <v>47.609016220771018</v>
      </c>
      <c r="V99" s="60"/>
      <c r="W99" s="79">
        <v>22808.7</v>
      </c>
      <c r="X99" s="79">
        <v>22323.9</v>
      </c>
      <c r="Y99" s="79">
        <v>30956.6</v>
      </c>
      <c r="Z99" s="79">
        <v>28597.3</v>
      </c>
      <c r="AA99" s="79">
        <v>26449.7</v>
      </c>
      <c r="AB99" s="66">
        <f t="shared" si="33"/>
        <v>26227.24</v>
      </c>
      <c r="AC99" s="80">
        <f t="shared" si="42"/>
        <v>2762.506846429324</v>
      </c>
      <c r="AD99" s="81"/>
      <c r="AE99" s="61">
        <v>104</v>
      </c>
    </row>
    <row r="100" spans="1:31" s="46" customFormat="1" x14ac:dyDescent="0.3">
      <c r="A100" s="47" t="s">
        <v>115</v>
      </c>
      <c r="B100" s="48" t="s">
        <v>112</v>
      </c>
      <c r="C100" s="49">
        <v>14.819000000000001</v>
      </c>
      <c r="D100" s="50">
        <v>1.44</v>
      </c>
      <c r="E100" s="50">
        <v>2.3570000000000002</v>
      </c>
      <c r="F100" s="50">
        <v>1.032</v>
      </c>
      <c r="G100" s="50">
        <v>2.2440000000000002</v>
      </c>
      <c r="H100" s="50">
        <v>4.4939999999999998</v>
      </c>
      <c r="I100" s="51">
        <f t="shared" si="43"/>
        <v>2.3134000000000001</v>
      </c>
      <c r="J100" s="52">
        <v>358</v>
      </c>
      <c r="K100" s="53"/>
      <c r="L100" s="54"/>
      <c r="M100" s="55"/>
      <c r="N100" s="52"/>
      <c r="O100" s="56"/>
      <c r="P100" s="56">
        <v>2.3130000000000002</v>
      </c>
      <c r="Q100" s="57">
        <f t="shared" si="44"/>
        <v>0.64620111731843577</v>
      </c>
      <c r="R100" s="58">
        <f t="shared" si="45"/>
        <v>15.611039881233552</v>
      </c>
      <c r="S100" s="57"/>
      <c r="T100" s="58"/>
      <c r="U100" s="59">
        <f t="shared" si="46"/>
        <v>24.158175315473379</v>
      </c>
      <c r="V100" s="60"/>
      <c r="W100" s="79">
        <v>26577.7</v>
      </c>
      <c r="X100" s="79">
        <v>25836.400000000001</v>
      </c>
      <c r="Y100" s="79">
        <v>28358.3</v>
      </c>
      <c r="Z100" s="79">
        <v>36083.1</v>
      </c>
      <c r="AA100" s="79">
        <v>33783.1</v>
      </c>
      <c r="AB100" s="66">
        <f t="shared" si="33"/>
        <v>30127.72</v>
      </c>
      <c r="AC100" s="80">
        <f t="shared" si="42"/>
        <v>2033.0467642890883</v>
      </c>
      <c r="AD100" s="81"/>
      <c r="AE100" s="61">
        <v>13</v>
      </c>
    </row>
    <row r="101" spans="1:31" s="46" customFormat="1" x14ac:dyDescent="0.3">
      <c r="A101" s="47" t="s">
        <v>118</v>
      </c>
      <c r="B101" s="48" t="s">
        <v>112</v>
      </c>
      <c r="C101" s="49">
        <v>20.506</v>
      </c>
      <c r="D101" s="50">
        <v>1.5489999999999999</v>
      </c>
      <c r="E101" s="50">
        <v>2.8929999999999998</v>
      </c>
      <c r="F101" s="50">
        <v>1.3660000000000001</v>
      </c>
      <c r="G101" s="50">
        <v>1.653</v>
      </c>
      <c r="H101" s="50">
        <v>1.7589999999999999</v>
      </c>
      <c r="I101" s="51">
        <f t="shared" si="43"/>
        <v>1.8440000000000001</v>
      </c>
      <c r="J101" s="52">
        <v>651.5</v>
      </c>
      <c r="K101" s="53"/>
      <c r="L101" s="54"/>
      <c r="M101" s="55"/>
      <c r="N101" s="52"/>
      <c r="O101" s="56"/>
      <c r="P101" s="56">
        <v>1.8440000000000001</v>
      </c>
      <c r="Q101" s="57">
        <f t="shared" si="44"/>
        <v>0.28303914044512668</v>
      </c>
      <c r="R101" s="58">
        <f t="shared" si="45"/>
        <v>8.9924900029259742</v>
      </c>
      <c r="S101" s="57"/>
      <c r="T101" s="58"/>
      <c r="U101" s="59">
        <f t="shared" si="46"/>
        <v>31.771188920316003</v>
      </c>
      <c r="V101" s="60"/>
      <c r="W101" s="77">
        <v>35651</v>
      </c>
      <c r="X101" s="77">
        <v>46924</v>
      </c>
      <c r="Y101" s="77">
        <v>43981</v>
      </c>
      <c r="Z101" s="77">
        <v>46457.8</v>
      </c>
      <c r="AA101" s="77">
        <v>47258</v>
      </c>
      <c r="AB101" s="66">
        <f t="shared" si="33"/>
        <v>44054.36</v>
      </c>
      <c r="AC101" s="80">
        <f t="shared" si="42"/>
        <v>2148.3643811567345</v>
      </c>
      <c r="AD101" s="81"/>
      <c r="AE101" s="61">
        <v>53</v>
      </c>
    </row>
    <row r="102" spans="1:31" s="46" customFormat="1" x14ac:dyDescent="0.3">
      <c r="A102" s="47" t="s">
        <v>111</v>
      </c>
      <c r="B102" s="48" t="s">
        <v>112</v>
      </c>
      <c r="C102" s="49">
        <v>90.921999999999997</v>
      </c>
      <c r="D102" s="50">
        <v>16.593</v>
      </c>
      <c r="E102" s="50">
        <v>28.824999999999999</v>
      </c>
      <c r="F102" s="50">
        <v>44.682000000000002</v>
      </c>
      <c r="G102" s="50">
        <v>28.82</v>
      </c>
      <c r="H102" s="50">
        <v>24.03</v>
      </c>
      <c r="I102" s="51">
        <f t="shared" si="43"/>
        <v>28.589999999999996</v>
      </c>
      <c r="J102" s="72">
        <v>2381.4</v>
      </c>
      <c r="K102" s="53"/>
      <c r="L102" s="54"/>
      <c r="M102" s="55"/>
      <c r="N102" s="52"/>
      <c r="O102" s="56"/>
      <c r="P102" s="56">
        <v>28.59</v>
      </c>
      <c r="Q102" s="57">
        <f t="shared" si="44"/>
        <v>1.2005542957923907</v>
      </c>
      <c r="R102" s="58">
        <f t="shared" si="45"/>
        <v>31.444534876047598</v>
      </c>
      <c r="S102" s="57"/>
      <c r="T102" s="58"/>
      <c r="U102" s="59">
        <f t="shared" si="46"/>
        <v>26.191680781329055</v>
      </c>
      <c r="V102" s="60"/>
      <c r="W102" s="77">
        <v>2033599</v>
      </c>
      <c r="X102" s="77">
        <v>2655648</v>
      </c>
      <c r="Y102" s="77">
        <v>1956244</v>
      </c>
      <c r="Z102" s="77">
        <v>2858475</v>
      </c>
      <c r="AA102" s="77">
        <v>2688918</v>
      </c>
      <c r="AB102" s="77">
        <f t="shared" si="33"/>
        <v>2438576.7999999998</v>
      </c>
      <c r="AC102" s="80">
        <f t="shared" si="42"/>
        <v>26820.536283847694</v>
      </c>
      <c r="AD102" s="81"/>
      <c r="AE102" s="61">
        <v>52</v>
      </c>
    </row>
    <row r="103" spans="1:31" s="46" customFormat="1" x14ac:dyDescent="0.3">
      <c r="A103" s="47" t="s">
        <v>112</v>
      </c>
      <c r="B103" s="48" t="s">
        <v>112</v>
      </c>
      <c r="C103" s="49">
        <v>210.34</v>
      </c>
      <c r="D103" s="50">
        <v>60.414000000000001</v>
      </c>
      <c r="E103" s="50">
        <v>77.078999999999994</v>
      </c>
      <c r="F103" s="50">
        <v>35.299999999999997</v>
      </c>
      <c r="G103" s="50">
        <v>33.725000000000001</v>
      </c>
      <c r="H103" s="50">
        <v>89.135999999999996</v>
      </c>
      <c r="I103" s="51">
        <f t="shared" si="43"/>
        <v>59.130800000000001</v>
      </c>
      <c r="J103" s="72">
        <v>5637.7</v>
      </c>
      <c r="K103" s="53"/>
      <c r="L103" s="54"/>
      <c r="M103" s="55"/>
      <c r="N103" s="52"/>
      <c r="O103" s="56"/>
      <c r="P103" s="56">
        <v>59.13</v>
      </c>
      <c r="Q103" s="57">
        <f t="shared" si="44"/>
        <v>1.0488461606683577</v>
      </c>
      <c r="R103" s="58">
        <f t="shared" si="45"/>
        <v>28.112009128078348</v>
      </c>
      <c r="S103" s="57"/>
      <c r="T103" s="58"/>
      <c r="U103" s="59">
        <f t="shared" si="46"/>
        <v>26.802795473994482</v>
      </c>
      <c r="V103" s="60"/>
      <c r="W103" s="79">
        <v>4368036.7</v>
      </c>
      <c r="X103" s="79">
        <v>3838613.5</v>
      </c>
      <c r="Y103" s="79">
        <v>4665888.7</v>
      </c>
      <c r="Z103" s="79">
        <v>5361478.0999999996</v>
      </c>
      <c r="AA103" s="79">
        <v>5984065.5999999996</v>
      </c>
      <c r="AB103" s="66">
        <f t="shared" si="33"/>
        <v>4843616.5200000005</v>
      </c>
      <c r="AC103" s="80">
        <f t="shared" si="42"/>
        <v>23027.557858704957</v>
      </c>
      <c r="AD103" s="81"/>
      <c r="AE103" s="61">
        <v>400</v>
      </c>
    </row>
    <row r="104" spans="1:31" s="46" customFormat="1" ht="27.6" x14ac:dyDescent="0.3">
      <c r="A104" s="47" t="s">
        <v>124</v>
      </c>
      <c r="B104" s="48" t="s">
        <v>125</v>
      </c>
      <c r="C104" s="49">
        <v>6.0000000000000001E-3</v>
      </c>
      <c r="D104" s="50"/>
      <c r="E104" s="50"/>
      <c r="F104" s="50"/>
      <c r="G104" s="50"/>
      <c r="H104" s="50"/>
      <c r="I104" s="51"/>
      <c r="J104" s="52"/>
      <c r="K104" s="53"/>
      <c r="L104" s="54"/>
      <c r="M104" s="55"/>
      <c r="N104" s="52"/>
      <c r="O104" s="56"/>
      <c r="P104" s="56"/>
      <c r="Q104" s="57"/>
      <c r="R104" s="58"/>
      <c r="S104" s="57"/>
      <c r="T104" s="58"/>
      <c r="U104" s="59"/>
      <c r="V104" s="60"/>
      <c r="W104" s="79"/>
      <c r="X104" s="79"/>
      <c r="Y104" s="79"/>
      <c r="Z104" s="79"/>
      <c r="AA104" s="79"/>
      <c r="AB104" s="79"/>
      <c r="AC104" s="80"/>
      <c r="AD104" s="81"/>
      <c r="AE104" s="61"/>
    </row>
    <row r="105" spans="1:31" s="46" customFormat="1" ht="36" x14ac:dyDescent="0.3">
      <c r="A105" s="47" t="s">
        <v>128</v>
      </c>
      <c r="B105" s="48" t="s">
        <v>127</v>
      </c>
      <c r="C105" s="49">
        <v>2.399</v>
      </c>
      <c r="D105" s="50">
        <v>2.512</v>
      </c>
      <c r="E105" s="50">
        <v>5.3520000000000003</v>
      </c>
      <c r="F105" s="50">
        <v>3.4750000000000001</v>
      </c>
      <c r="G105" s="50">
        <v>3.589</v>
      </c>
      <c r="H105" s="50">
        <v>4.3</v>
      </c>
      <c r="I105" s="51">
        <f t="shared" ref="I105:I133" si="47">AVERAGE(D105:H105)</f>
        <v>3.8456000000000001</v>
      </c>
      <c r="J105" s="52">
        <v>88.7</v>
      </c>
      <c r="K105" s="53" t="s">
        <v>216</v>
      </c>
      <c r="L105" s="54">
        <v>3.3719999999999999</v>
      </c>
      <c r="M105" s="55">
        <f>100/L105*C105</f>
        <v>71.144721233689211</v>
      </c>
      <c r="N105" s="52">
        <f>J105*M105/100</f>
        <v>63.105367734282339</v>
      </c>
      <c r="O105" s="56">
        <f>I105*M105/100</f>
        <v>2.7359413997627526</v>
      </c>
      <c r="P105" s="56">
        <v>2.7349999999999999</v>
      </c>
      <c r="Q105" s="57"/>
      <c r="R105" s="58"/>
      <c r="S105" s="57">
        <f>O105/N105*100</f>
        <v>4.3355129650507331</v>
      </c>
      <c r="T105" s="58">
        <f>O105/C105*100</f>
        <v>114.04507710557534</v>
      </c>
      <c r="U105" s="59"/>
      <c r="V105" s="60">
        <f>N105/C105</f>
        <v>26.304863582443659</v>
      </c>
      <c r="W105" s="77">
        <v>317541</v>
      </c>
      <c r="X105" s="77">
        <v>189969</v>
      </c>
      <c r="Y105" s="77">
        <v>194474</v>
      </c>
      <c r="Z105" s="77">
        <v>254774</v>
      </c>
      <c r="AA105" s="77">
        <v>190490</v>
      </c>
      <c r="AB105" s="79">
        <f t="shared" si="33"/>
        <v>229449.60000000001</v>
      </c>
      <c r="AC105" s="80"/>
      <c r="AD105" s="81">
        <f t="shared" si="34"/>
        <v>68045.551601423489</v>
      </c>
      <c r="AE105" s="61">
        <v>44</v>
      </c>
    </row>
    <row r="106" spans="1:31" s="46" customFormat="1" x14ac:dyDescent="0.3">
      <c r="A106" s="47" t="s">
        <v>126</v>
      </c>
      <c r="B106" s="48" t="s">
        <v>127</v>
      </c>
      <c r="C106" s="49">
        <v>80.427999999999997</v>
      </c>
      <c r="D106" s="50">
        <v>69.626000000000005</v>
      </c>
      <c r="E106" s="50">
        <v>66.509</v>
      </c>
      <c r="F106" s="50">
        <v>60.036000000000001</v>
      </c>
      <c r="G106" s="50">
        <v>66.543000000000006</v>
      </c>
      <c r="H106" s="50">
        <v>66.53</v>
      </c>
      <c r="I106" s="51">
        <f t="shared" si="47"/>
        <v>65.848800000000011</v>
      </c>
      <c r="J106" s="72">
        <v>2152.4</v>
      </c>
      <c r="K106" s="53"/>
      <c r="L106" s="54"/>
      <c r="M106" s="55"/>
      <c r="N106" s="52"/>
      <c r="O106" s="56"/>
      <c r="P106" s="56">
        <v>65.847999999999999</v>
      </c>
      <c r="Q106" s="57">
        <f>I106/J106*100</f>
        <v>3.0593198290280621</v>
      </c>
      <c r="R106" s="58">
        <f>I106/C106*100</f>
        <v>81.872979559357447</v>
      </c>
      <c r="S106" s="57"/>
      <c r="T106" s="58"/>
      <c r="U106" s="59">
        <f>J106/C106</f>
        <v>26.761824240314322</v>
      </c>
      <c r="V106" s="60"/>
      <c r="W106" s="77">
        <v>1801601</v>
      </c>
      <c r="X106" s="77">
        <v>1930261</v>
      </c>
      <c r="Y106" s="77">
        <v>2037737</v>
      </c>
      <c r="Z106" s="76">
        <v>2259606.7000000002</v>
      </c>
      <c r="AA106" s="79">
        <v>2565081.7999999998</v>
      </c>
      <c r="AB106" s="79">
        <f t="shared" si="33"/>
        <v>2118857.5</v>
      </c>
      <c r="AC106" s="80">
        <f t="shared" si="42"/>
        <v>26344.77420798727</v>
      </c>
      <c r="AD106" s="81"/>
      <c r="AE106" s="61">
        <v>103</v>
      </c>
    </row>
    <row r="107" spans="1:31" s="46" customFormat="1" x14ac:dyDescent="0.3">
      <c r="A107" s="47" t="s">
        <v>129</v>
      </c>
      <c r="B107" s="48" t="s">
        <v>127</v>
      </c>
      <c r="C107" s="49">
        <v>248.643</v>
      </c>
      <c r="D107" s="50">
        <v>121.283</v>
      </c>
      <c r="E107" s="50">
        <v>136.483</v>
      </c>
      <c r="F107" s="50">
        <v>140.214</v>
      </c>
      <c r="G107" s="50">
        <v>133.84</v>
      </c>
      <c r="H107" s="50">
        <v>136.29599999999999</v>
      </c>
      <c r="I107" s="51">
        <f t="shared" si="47"/>
        <v>133.6232</v>
      </c>
      <c r="J107" s="72">
        <v>7090.2</v>
      </c>
      <c r="K107" s="53"/>
      <c r="L107" s="54"/>
      <c r="M107" s="55"/>
      <c r="N107" s="52"/>
      <c r="O107" s="56"/>
      <c r="P107" s="56">
        <v>133.62299999999999</v>
      </c>
      <c r="Q107" s="57">
        <f>I107/J107*100</f>
        <v>1.8846182054102847</v>
      </c>
      <c r="R107" s="58">
        <f>I107/C107*100</f>
        <v>53.740986072400986</v>
      </c>
      <c r="S107" s="57"/>
      <c r="T107" s="58"/>
      <c r="U107" s="59">
        <f>J107/C107</f>
        <v>28.515582582256489</v>
      </c>
      <c r="V107" s="60"/>
      <c r="W107" s="77">
        <v>5376061</v>
      </c>
      <c r="X107" s="77">
        <v>5889589</v>
      </c>
      <c r="Y107" s="77">
        <v>7125542</v>
      </c>
      <c r="Z107" s="77">
        <v>7540274</v>
      </c>
      <c r="AA107" s="79">
        <v>8291036.5</v>
      </c>
      <c r="AB107" s="79">
        <f t="shared" si="33"/>
        <v>6844500.5</v>
      </c>
      <c r="AC107" s="80">
        <f t="shared" si="42"/>
        <v>27527.420840321265</v>
      </c>
      <c r="AD107" s="81"/>
      <c r="AE107" s="61">
        <v>229</v>
      </c>
    </row>
    <row r="108" spans="1:31" s="46" customFormat="1" x14ac:dyDescent="0.3">
      <c r="A108" s="47" t="s">
        <v>130</v>
      </c>
      <c r="B108" s="48" t="s">
        <v>131</v>
      </c>
      <c r="C108" s="49">
        <v>2.6869999999999998</v>
      </c>
      <c r="D108" s="50">
        <v>0.68700000000000006</v>
      </c>
      <c r="E108" s="50">
        <v>0.80500000000000005</v>
      </c>
      <c r="F108" s="50">
        <v>0.86899999999999999</v>
      </c>
      <c r="G108" s="50">
        <v>0.63900000000000001</v>
      </c>
      <c r="H108" s="50">
        <v>0.52900000000000003</v>
      </c>
      <c r="I108" s="51">
        <f t="shared" si="47"/>
        <v>0.70579999999999998</v>
      </c>
      <c r="J108" s="72">
        <v>100.2</v>
      </c>
      <c r="K108" s="53"/>
      <c r="L108" s="54"/>
      <c r="M108" s="55"/>
      <c r="N108" s="52"/>
      <c r="O108" s="56"/>
      <c r="P108" s="56">
        <v>0.70499999999999996</v>
      </c>
      <c r="Q108" s="57">
        <f>I108/J108*100</f>
        <v>0.70439121756487022</v>
      </c>
      <c r="R108" s="58">
        <f>I108/C108*100</f>
        <v>26.267212504652026</v>
      </c>
      <c r="S108" s="57"/>
      <c r="T108" s="58"/>
      <c r="U108" s="59">
        <f>J108/C108</f>
        <v>37.290658727205063</v>
      </c>
      <c r="V108" s="60"/>
      <c r="W108" s="79">
        <v>6439.8</v>
      </c>
      <c r="X108" s="77">
        <v>8748</v>
      </c>
      <c r="Y108" s="79">
        <v>12210.3</v>
      </c>
      <c r="Z108" s="79">
        <v>7582.6</v>
      </c>
      <c r="AA108" s="77"/>
      <c r="AB108" s="66">
        <f t="shared" si="33"/>
        <v>8745.1749999999993</v>
      </c>
      <c r="AC108" s="80">
        <f t="shared" si="42"/>
        <v>3254.6241161146258</v>
      </c>
      <c r="AD108" s="81"/>
      <c r="AE108" s="61"/>
    </row>
    <row r="109" spans="1:31" s="46" customFormat="1" x14ac:dyDescent="0.3">
      <c r="A109" s="47" t="s">
        <v>132</v>
      </c>
      <c r="B109" s="48" t="s">
        <v>131</v>
      </c>
      <c r="C109" s="49">
        <v>29.24</v>
      </c>
      <c r="D109" s="50">
        <v>9.2690000000000001</v>
      </c>
      <c r="E109" s="50">
        <v>7.1840000000000002</v>
      </c>
      <c r="F109" s="50">
        <v>13.989000000000001</v>
      </c>
      <c r="G109" s="50">
        <v>7.6470000000000002</v>
      </c>
      <c r="H109" s="50">
        <v>17.495999999999999</v>
      </c>
      <c r="I109" s="51">
        <f t="shared" si="47"/>
        <v>11.116999999999999</v>
      </c>
      <c r="J109" s="72">
        <v>877.9</v>
      </c>
      <c r="K109" s="53"/>
      <c r="L109" s="54"/>
      <c r="M109" s="55"/>
      <c r="N109" s="52"/>
      <c r="O109" s="56"/>
      <c r="P109" s="56">
        <v>11.117000000000001</v>
      </c>
      <c r="Q109" s="57">
        <f>I109/J109*100</f>
        <v>1.2663173482173367</v>
      </c>
      <c r="R109" s="58">
        <f>I109/C109*100</f>
        <v>38.019835841313274</v>
      </c>
      <c r="S109" s="57"/>
      <c r="T109" s="58"/>
      <c r="U109" s="59">
        <f>J109/C109</f>
        <v>30.023939808481533</v>
      </c>
      <c r="V109" s="60"/>
      <c r="W109" s="79">
        <v>634977.9</v>
      </c>
      <c r="X109" s="79">
        <v>663124.5</v>
      </c>
      <c r="Y109" s="79">
        <v>727764.5</v>
      </c>
      <c r="Z109" s="77">
        <v>846924</v>
      </c>
      <c r="AA109" s="79">
        <v>960561.5</v>
      </c>
      <c r="AB109" s="66">
        <f t="shared" si="33"/>
        <v>766670.48</v>
      </c>
      <c r="AC109" s="80">
        <f t="shared" si="42"/>
        <v>26219.920656634749</v>
      </c>
      <c r="AD109" s="81"/>
      <c r="AE109" s="61">
        <v>58</v>
      </c>
    </row>
    <row r="110" spans="1:31" s="46" customFormat="1" x14ac:dyDescent="0.3">
      <c r="A110" s="47" t="s">
        <v>133</v>
      </c>
      <c r="B110" s="48" t="s">
        <v>131</v>
      </c>
      <c r="C110" s="49">
        <v>539.29</v>
      </c>
      <c r="D110" s="50">
        <v>345.27300000000002</v>
      </c>
      <c r="E110" s="50">
        <v>446.17899999999997</v>
      </c>
      <c r="F110" s="50">
        <v>461.17500000000001</v>
      </c>
      <c r="G110" s="50">
        <v>380.75900000000001</v>
      </c>
      <c r="H110" s="50">
        <v>439.20299999999997</v>
      </c>
      <c r="I110" s="51">
        <f t="shared" si="47"/>
        <v>414.51779999999997</v>
      </c>
      <c r="J110" s="72">
        <v>16390.099999999999</v>
      </c>
      <c r="K110" s="53"/>
      <c r="L110" s="54"/>
      <c r="M110" s="55"/>
      <c r="N110" s="52"/>
      <c r="O110" s="56"/>
      <c r="P110" s="56">
        <v>414.51</v>
      </c>
      <c r="Q110" s="57">
        <f>I110/J110*100</f>
        <v>2.5290742582412555</v>
      </c>
      <c r="R110" s="58">
        <f>I110/C110*100</f>
        <v>76.863616977878323</v>
      </c>
      <c r="S110" s="57"/>
      <c r="T110" s="58"/>
      <c r="U110" s="59">
        <f>J110/C110</f>
        <v>30.391996884792967</v>
      </c>
      <c r="V110" s="60"/>
      <c r="W110" s="77">
        <v>9294018</v>
      </c>
      <c r="X110" s="77">
        <v>9733067</v>
      </c>
      <c r="Y110" s="77">
        <v>10660841</v>
      </c>
      <c r="Z110" s="77">
        <v>11889818</v>
      </c>
      <c r="AA110" s="77">
        <v>12900336</v>
      </c>
      <c r="AB110" s="77">
        <f t="shared" si="33"/>
        <v>10895616</v>
      </c>
      <c r="AC110" s="80">
        <f t="shared" si="42"/>
        <v>20203.63069962358</v>
      </c>
      <c r="AD110" s="81"/>
      <c r="AE110" s="61">
        <v>268</v>
      </c>
    </row>
    <row r="111" spans="1:31" s="46" customFormat="1" ht="24" x14ac:dyDescent="0.3">
      <c r="A111" s="47" t="s">
        <v>136</v>
      </c>
      <c r="B111" s="48" t="s">
        <v>135</v>
      </c>
      <c r="C111" s="49">
        <v>167.16</v>
      </c>
      <c r="D111" s="50">
        <v>35.046999999999997</v>
      </c>
      <c r="E111" s="50">
        <v>43.41</v>
      </c>
      <c r="F111" s="50">
        <v>48.506999999999998</v>
      </c>
      <c r="G111" s="50">
        <v>47.341000000000001</v>
      </c>
      <c r="H111" s="50">
        <v>53.015999999999998</v>
      </c>
      <c r="I111" s="51">
        <f t="shared" si="47"/>
        <v>45.464199999999998</v>
      </c>
      <c r="J111" s="72">
        <v>4493.6000000000004</v>
      </c>
      <c r="K111" s="53" t="s">
        <v>195</v>
      </c>
      <c r="L111" s="54">
        <v>167.858</v>
      </c>
      <c r="M111" s="55">
        <f>100/L111*C111</f>
        <v>99.584172336141251</v>
      </c>
      <c r="N111" s="74">
        <f>J111*M111/100</f>
        <v>4474.9143680968436</v>
      </c>
      <c r="O111" s="56">
        <f>I111*M111/100</f>
        <v>45.275147279247932</v>
      </c>
      <c r="P111" s="56">
        <v>45.274999999999999</v>
      </c>
      <c r="Q111" s="57"/>
      <c r="R111" s="58"/>
      <c r="S111" s="57">
        <f>O111/N111*100</f>
        <v>1.0117544952821791</v>
      </c>
      <c r="T111" s="58">
        <f>O111/C111*100</f>
        <v>27.08491701318972</v>
      </c>
      <c r="U111" s="59"/>
      <c r="V111" s="60">
        <f>N111/C111</f>
        <v>26.770246279593465</v>
      </c>
      <c r="W111" s="77">
        <v>2344304</v>
      </c>
      <c r="X111" s="77">
        <v>2217970</v>
      </c>
      <c r="Y111" s="77">
        <v>2461516</v>
      </c>
      <c r="Z111" s="77">
        <v>2902357</v>
      </c>
      <c r="AA111" s="77">
        <v>3069438</v>
      </c>
      <c r="AB111" s="77">
        <f t="shared" si="33"/>
        <v>2599117</v>
      </c>
      <c r="AC111" s="80"/>
      <c r="AD111" s="81">
        <f t="shared" si="34"/>
        <v>15484.022209248293</v>
      </c>
      <c r="AE111" s="61">
        <v>142</v>
      </c>
    </row>
    <row r="112" spans="1:31" s="46" customFormat="1" ht="24" x14ac:dyDescent="0.3">
      <c r="A112" s="47" t="s">
        <v>134</v>
      </c>
      <c r="B112" s="48" t="s">
        <v>135</v>
      </c>
      <c r="C112" s="49">
        <v>1156.6590000000001</v>
      </c>
      <c r="D112" s="50">
        <v>464.25200000000001</v>
      </c>
      <c r="E112" s="50">
        <v>619.26700000000005</v>
      </c>
      <c r="F112" s="50">
        <v>743.95600000000002</v>
      </c>
      <c r="G112" s="50">
        <v>616.53399999999999</v>
      </c>
      <c r="H112" s="50">
        <v>804.46799999999996</v>
      </c>
      <c r="I112" s="51">
        <f t="shared" si="47"/>
        <v>649.69539999999995</v>
      </c>
      <c r="J112" s="72">
        <v>34451.4</v>
      </c>
      <c r="K112" s="53" t="s">
        <v>194</v>
      </c>
      <c r="L112" s="54">
        <v>1156.6949999999999</v>
      </c>
      <c r="M112" s="55">
        <f>100/L112*C112</f>
        <v>99.996887684307453</v>
      </c>
      <c r="N112" s="75">
        <f>J112*M112/100</f>
        <v>34450.327763671499</v>
      </c>
      <c r="O112" s="56">
        <f>I112*M112/100</f>
        <v>649.67517942811207</v>
      </c>
      <c r="P112" s="56">
        <v>649.67499999999995</v>
      </c>
      <c r="Q112" s="57"/>
      <c r="R112" s="58"/>
      <c r="S112" s="57">
        <f>O112/N112*100</f>
        <v>1.885831635289132</v>
      </c>
      <c r="T112" s="58">
        <f>O112/C112*100</f>
        <v>56.168255244468078</v>
      </c>
      <c r="U112" s="59"/>
      <c r="V112" s="60">
        <f>N112/C112</f>
        <v>29.784342458470039</v>
      </c>
      <c r="W112" s="79">
        <v>23793232.800000001</v>
      </c>
      <c r="X112" s="77">
        <v>26353543</v>
      </c>
      <c r="Y112" s="77">
        <v>25858130</v>
      </c>
      <c r="Z112" s="77">
        <v>28484760</v>
      </c>
      <c r="AA112" s="77">
        <v>30300429.899999999</v>
      </c>
      <c r="AB112" s="66">
        <f t="shared" si="33"/>
        <v>26958019.139999997</v>
      </c>
      <c r="AC112" s="80"/>
      <c r="AD112" s="81">
        <f t="shared" si="34"/>
        <v>23306.073891561733</v>
      </c>
      <c r="AE112" s="61">
        <v>900</v>
      </c>
    </row>
    <row r="113" spans="1:31" s="46" customFormat="1" ht="36" x14ac:dyDescent="0.3">
      <c r="A113" s="47" t="s">
        <v>137</v>
      </c>
      <c r="B113" s="48" t="s">
        <v>138</v>
      </c>
      <c r="C113" s="49">
        <v>61.942999999999998</v>
      </c>
      <c r="D113" s="50">
        <v>12.7</v>
      </c>
      <c r="E113" s="50">
        <v>12.445</v>
      </c>
      <c r="F113" s="50">
        <v>3.1419999999999999</v>
      </c>
      <c r="G113" s="50">
        <v>1.9450000000000001</v>
      </c>
      <c r="H113" s="50">
        <v>2.1549999999999998</v>
      </c>
      <c r="I113" s="51">
        <f t="shared" si="47"/>
        <v>6.4774000000000003</v>
      </c>
      <c r="J113" s="72">
        <v>1641.3</v>
      </c>
      <c r="K113" s="53" t="s">
        <v>198</v>
      </c>
      <c r="L113" s="54">
        <v>62.131999999999998</v>
      </c>
      <c r="M113" s="55">
        <f>100/L113*C113</f>
        <v>99.695808922938269</v>
      </c>
      <c r="N113" s="74">
        <f>J113*M113/100</f>
        <v>1636.3073118521859</v>
      </c>
      <c r="O113" s="56">
        <f>I113*M113/100</f>
        <v>6.4576963271744035</v>
      </c>
      <c r="P113" s="56">
        <v>6.4569999999999999</v>
      </c>
      <c r="Q113" s="57"/>
      <c r="R113" s="58"/>
      <c r="S113" s="57">
        <f>O113/N113*100</f>
        <v>0.39465058185584589</v>
      </c>
      <c r="T113" s="58">
        <f>O113/C113*100</f>
        <v>10.425223717247151</v>
      </c>
      <c r="U113" s="59"/>
      <c r="V113" s="60">
        <f>N113/C113</f>
        <v>26.416339406425035</v>
      </c>
      <c r="W113" s="79">
        <v>241100.7</v>
      </c>
      <c r="X113" s="79">
        <v>188561.7</v>
      </c>
      <c r="Y113" s="79">
        <v>189015.4</v>
      </c>
      <c r="Z113" s="79">
        <v>379060.3</v>
      </c>
      <c r="AA113" s="77">
        <v>374715</v>
      </c>
      <c r="AB113" s="66">
        <f t="shared" si="33"/>
        <v>274490.62</v>
      </c>
      <c r="AC113" s="80"/>
      <c r="AD113" s="81">
        <f t="shared" si="34"/>
        <v>4417.8622931822574</v>
      </c>
      <c r="AE113" s="61">
        <v>90</v>
      </c>
    </row>
    <row r="114" spans="1:31" s="46" customFormat="1" ht="24" x14ac:dyDescent="0.3">
      <c r="A114" s="47" t="s">
        <v>139</v>
      </c>
      <c r="B114" s="48" t="s">
        <v>140</v>
      </c>
      <c r="C114" s="49">
        <v>8.5630000000000006</v>
      </c>
      <c r="D114" s="50">
        <v>2.3450000000000002</v>
      </c>
      <c r="E114" s="50">
        <v>1.849</v>
      </c>
      <c r="F114" s="50">
        <v>2.19</v>
      </c>
      <c r="G114" s="50">
        <v>3.0209999999999999</v>
      </c>
      <c r="H114" s="50">
        <v>3.2589999999999999</v>
      </c>
      <c r="I114" s="51">
        <f t="shared" si="47"/>
        <v>2.5328000000000004</v>
      </c>
      <c r="J114" s="72">
        <v>403.3</v>
      </c>
      <c r="K114" s="53" t="s">
        <v>197</v>
      </c>
      <c r="L114" s="54">
        <v>15.593</v>
      </c>
      <c r="M114" s="55">
        <f>100/L114*C114</f>
        <v>54.915667286602968</v>
      </c>
      <c r="N114" s="52">
        <f>J114*M114/100</f>
        <v>221.47488616686977</v>
      </c>
      <c r="O114" s="56">
        <f>I114*M114/100</f>
        <v>1.39090402103508</v>
      </c>
      <c r="P114" s="56">
        <v>1.39</v>
      </c>
      <c r="Q114" s="57"/>
      <c r="R114" s="58"/>
      <c r="S114" s="57">
        <f>O114/N114*100</f>
        <v>0.62801884453260604</v>
      </c>
      <c r="T114" s="58">
        <f>O114/C114*100</f>
        <v>16.243186045020202</v>
      </c>
      <c r="U114" s="59"/>
      <c r="V114" s="60">
        <f>N114/C114</f>
        <v>25.864169819790931</v>
      </c>
      <c r="W114" s="77">
        <v>543405</v>
      </c>
      <c r="X114" s="77">
        <v>526849</v>
      </c>
      <c r="Y114" s="77">
        <v>758945</v>
      </c>
      <c r="Z114" s="77">
        <v>857713</v>
      </c>
      <c r="AA114" s="79">
        <v>924066.5</v>
      </c>
      <c r="AB114" s="79">
        <f t="shared" si="33"/>
        <v>722195.7</v>
      </c>
      <c r="AC114" s="80"/>
      <c r="AD114" s="81">
        <f t="shared" si="34"/>
        <v>46315.378695568521</v>
      </c>
      <c r="AE114" s="61">
        <v>141</v>
      </c>
    </row>
    <row r="115" spans="1:31" s="46" customFormat="1" x14ac:dyDescent="0.3">
      <c r="A115" s="47" t="s">
        <v>141</v>
      </c>
      <c r="B115" s="48" t="s">
        <v>142</v>
      </c>
      <c r="C115" s="49">
        <v>325.495</v>
      </c>
      <c r="D115" s="50">
        <v>189.69399999999999</v>
      </c>
      <c r="E115" s="50">
        <v>166.37899999999999</v>
      </c>
      <c r="F115" s="50">
        <v>120.355</v>
      </c>
      <c r="G115" s="50">
        <v>190.21899999999999</v>
      </c>
      <c r="H115" s="50">
        <v>303.19099999999997</v>
      </c>
      <c r="I115" s="51">
        <f t="shared" si="47"/>
        <v>193.9676</v>
      </c>
      <c r="J115" s="72">
        <v>9163.6</v>
      </c>
      <c r="K115" s="53"/>
      <c r="L115" s="54"/>
      <c r="M115" s="55"/>
      <c r="N115" s="52"/>
      <c r="O115" s="56"/>
      <c r="P115" s="56">
        <v>193.96</v>
      </c>
      <c r="Q115" s="57">
        <f>I115/J115*100</f>
        <v>2.1167183203107949</v>
      </c>
      <c r="R115" s="58">
        <f>I115/C115*100</f>
        <v>59.591575907464012</v>
      </c>
      <c r="S115" s="57"/>
      <c r="T115" s="58"/>
      <c r="U115" s="59">
        <f>J115/C115</f>
        <v>28.152813407272003</v>
      </c>
      <c r="V115" s="60"/>
      <c r="W115" s="79">
        <v>5558863.2999999998</v>
      </c>
      <c r="X115" s="79">
        <v>5619054.9000000004</v>
      </c>
      <c r="Y115" s="79">
        <v>5502857.2999999998</v>
      </c>
      <c r="Z115" s="79">
        <v>6741253.9000000004</v>
      </c>
      <c r="AA115" s="79">
        <v>7484774.7000000002</v>
      </c>
      <c r="AB115" s="66">
        <f t="shared" si="33"/>
        <v>6181360.8199999994</v>
      </c>
      <c r="AC115" s="80">
        <f t="shared" si="42"/>
        <v>18990.647536828521</v>
      </c>
      <c r="AD115" s="81"/>
      <c r="AE115" s="61">
        <v>403</v>
      </c>
    </row>
    <row r="116" spans="1:31" s="46" customFormat="1" ht="36" x14ac:dyDescent="0.3">
      <c r="A116" s="47" t="s">
        <v>150</v>
      </c>
      <c r="B116" s="48" t="s">
        <v>144</v>
      </c>
      <c r="C116" s="49">
        <v>8.7729999999999997</v>
      </c>
      <c r="D116" s="50">
        <v>6.117</v>
      </c>
      <c r="E116" s="50">
        <v>7.7380000000000004</v>
      </c>
      <c r="F116" s="50">
        <v>5.5890000000000004</v>
      </c>
      <c r="G116" s="50">
        <v>5.5439999999999996</v>
      </c>
      <c r="H116" s="50">
        <v>7.3550000000000004</v>
      </c>
      <c r="I116" s="51">
        <f t="shared" si="47"/>
        <v>6.4686000000000003</v>
      </c>
      <c r="J116" s="52">
        <v>304.60000000000002</v>
      </c>
      <c r="K116" s="53" t="s">
        <v>201</v>
      </c>
      <c r="L116" s="54">
        <v>10.454000000000001</v>
      </c>
      <c r="M116" s="55">
        <f t="shared" ref="M116:M121" si="48">100/L116*C116</f>
        <v>83.920030610292699</v>
      </c>
      <c r="N116" s="52">
        <f t="shared" ref="N116:N121" si="49">J116*M116/100</f>
        <v>255.62041323895158</v>
      </c>
      <c r="O116" s="56">
        <f t="shared" ref="O116:O121" si="50">I116*M116/100</f>
        <v>5.4284511000573934</v>
      </c>
      <c r="P116" s="56">
        <v>5.4279999999999999</v>
      </c>
      <c r="Q116" s="57"/>
      <c r="R116" s="58"/>
      <c r="S116" s="57">
        <f t="shared" ref="S116:S121" si="51">O116/N116*100</f>
        <v>2.1236375574523967</v>
      </c>
      <c r="T116" s="58">
        <f t="shared" ref="T116:T121" si="52">O116/C116*100</f>
        <v>61.876793571838519</v>
      </c>
      <c r="U116" s="59"/>
      <c r="V116" s="60">
        <f t="shared" ref="V116:V121" si="53">N116/C116</f>
        <v>29.137172374210827</v>
      </c>
      <c r="W116" s="79">
        <v>970834.6</v>
      </c>
      <c r="X116" s="79">
        <v>979879.4</v>
      </c>
      <c r="Y116" s="79">
        <v>1081528.8999999999</v>
      </c>
      <c r="Z116" s="79">
        <v>1134628.2</v>
      </c>
      <c r="AA116" s="79">
        <v>1203864.8999999999</v>
      </c>
      <c r="AB116" s="79">
        <f t="shared" si="33"/>
        <v>1074147.2</v>
      </c>
      <c r="AC116" s="80"/>
      <c r="AD116" s="81">
        <f t="shared" si="34"/>
        <v>102749.87564568585</v>
      </c>
      <c r="AE116" s="61">
        <v>7</v>
      </c>
    </row>
    <row r="117" spans="1:31" s="46" customFormat="1" ht="36" x14ac:dyDescent="0.3">
      <c r="A117" s="47" t="s">
        <v>143</v>
      </c>
      <c r="B117" s="48" t="s">
        <v>144</v>
      </c>
      <c r="C117" s="49">
        <v>2.2040000000000002</v>
      </c>
      <c r="D117" s="50">
        <v>1.246</v>
      </c>
      <c r="E117" s="50">
        <v>0.68300000000000005</v>
      </c>
      <c r="F117" s="50">
        <v>0.60699999999999998</v>
      </c>
      <c r="G117" s="50">
        <v>0.20699999999999999</v>
      </c>
      <c r="H117" s="50">
        <v>0.50900000000000001</v>
      </c>
      <c r="I117" s="51">
        <f t="shared" si="47"/>
        <v>0.65039999999999998</v>
      </c>
      <c r="J117" s="52">
        <v>56.3</v>
      </c>
      <c r="K117" s="53" t="s">
        <v>196</v>
      </c>
      <c r="L117" s="54">
        <v>2.4649999999999999</v>
      </c>
      <c r="M117" s="55">
        <f t="shared" si="48"/>
        <v>89.411764705882362</v>
      </c>
      <c r="N117" s="52">
        <f t="shared" si="49"/>
        <v>50.338823529411769</v>
      </c>
      <c r="O117" s="56">
        <f t="shared" si="50"/>
        <v>0.58153411764705887</v>
      </c>
      <c r="P117" s="56">
        <v>0.58099999999999996</v>
      </c>
      <c r="Q117" s="57"/>
      <c r="R117" s="58"/>
      <c r="S117" s="57">
        <f t="shared" si="51"/>
        <v>1.1552397868561279</v>
      </c>
      <c r="T117" s="58">
        <f t="shared" si="52"/>
        <v>26.385395537525351</v>
      </c>
      <c r="U117" s="59"/>
      <c r="V117" s="60">
        <f t="shared" si="53"/>
        <v>22.83975659229209</v>
      </c>
      <c r="W117" s="79">
        <v>9386.1</v>
      </c>
      <c r="X117" s="79">
        <v>9481.9</v>
      </c>
      <c r="Y117" s="77">
        <v>10401</v>
      </c>
      <c r="Z117" s="77">
        <v>12624</v>
      </c>
      <c r="AA117" s="79">
        <v>13967.3</v>
      </c>
      <c r="AB117" s="66">
        <f t="shared" si="33"/>
        <v>11172.060000000001</v>
      </c>
      <c r="AC117" s="80"/>
      <c r="AD117" s="81">
        <f t="shared" si="34"/>
        <v>4532.2758620689665</v>
      </c>
      <c r="AE117" s="61">
        <v>8</v>
      </c>
    </row>
    <row r="118" spans="1:31" s="46" customFormat="1" ht="36" x14ac:dyDescent="0.3">
      <c r="A118" s="47" t="s">
        <v>145</v>
      </c>
      <c r="B118" s="48" t="s">
        <v>144</v>
      </c>
      <c r="C118" s="49">
        <v>8.23</v>
      </c>
      <c r="D118" s="50">
        <v>4.1150000000000002</v>
      </c>
      <c r="E118" s="50">
        <v>2.8039999999999998</v>
      </c>
      <c r="F118" s="50">
        <v>5.5990000000000002</v>
      </c>
      <c r="G118" s="50">
        <v>6.8360000000000003</v>
      </c>
      <c r="H118" s="50">
        <v>4.516</v>
      </c>
      <c r="I118" s="51">
        <f t="shared" si="47"/>
        <v>4.7739999999999991</v>
      </c>
      <c r="J118" s="52">
        <v>276</v>
      </c>
      <c r="K118" s="53" t="s">
        <v>199</v>
      </c>
      <c r="L118" s="54">
        <v>8.41</v>
      </c>
      <c r="M118" s="55">
        <f t="shared" si="48"/>
        <v>97.859690844233057</v>
      </c>
      <c r="N118" s="52">
        <f t="shared" si="49"/>
        <v>270.09274673008326</v>
      </c>
      <c r="O118" s="56">
        <f t="shared" si="50"/>
        <v>4.6718216409036852</v>
      </c>
      <c r="P118" s="56">
        <v>4.6710000000000003</v>
      </c>
      <c r="Q118" s="57"/>
      <c r="R118" s="58"/>
      <c r="S118" s="57">
        <f t="shared" si="51"/>
        <v>1.7297101449275358</v>
      </c>
      <c r="T118" s="58">
        <f t="shared" si="52"/>
        <v>56.765755053507718</v>
      </c>
      <c r="U118" s="59"/>
      <c r="V118" s="60">
        <f t="shared" si="53"/>
        <v>32.818073721759809</v>
      </c>
      <c r="W118" s="79">
        <v>618915.5</v>
      </c>
      <c r="X118" s="79">
        <v>641655.30000000005</v>
      </c>
      <c r="Y118" s="79">
        <v>705263.2</v>
      </c>
      <c r="Z118" s="79">
        <v>756296.6</v>
      </c>
      <c r="AA118" s="77">
        <v>727142</v>
      </c>
      <c r="AB118" s="66">
        <f t="shared" si="33"/>
        <v>689854.52</v>
      </c>
      <c r="AC118" s="80"/>
      <c r="AD118" s="81">
        <f t="shared" si="34"/>
        <v>82027.885850178354</v>
      </c>
      <c r="AE118" s="61">
        <v>22</v>
      </c>
    </row>
    <row r="119" spans="1:31" s="46" customFormat="1" ht="36" x14ac:dyDescent="0.3">
      <c r="A119" s="47" t="s">
        <v>148</v>
      </c>
      <c r="B119" s="48" t="s">
        <v>144</v>
      </c>
      <c r="C119" s="49">
        <v>73.962000000000003</v>
      </c>
      <c r="D119" s="50">
        <v>46.633000000000003</v>
      </c>
      <c r="E119" s="50">
        <v>34.287999999999997</v>
      </c>
      <c r="F119" s="50">
        <v>39.332999999999998</v>
      </c>
      <c r="G119" s="50">
        <v>41.753999999999998</v>
      </c>
      <c r="H119" s="50">
        <v>46.668999999999997</v>
      </c>
      <c r="I119" s="51">
        <f t="shared" si="47"/>
        <v>41.735399999999991</v>
      </c>
      <c r="J119" s="72">
        <v>1986.1</v>
      </c>
      <c r="K119" s="53" t="s">
        <v>200</v>
      </c>
      <c r="L119" s="54">
        <v>74.391999999999996</v>
      </c>
      <c r="M119" s="55">
        <f t="shared" si="48"/>
        <v>99.4219808581568</v>
      </c>
      <c r="N119" s="75">
        <f t="shared" si="49"/>
        <v>1974.6199618238522</v>
      </c>
      <c r="O119" s="56">
        <f t="shared" si="50"/>
        <v>41.494161399075168</v>
      </c>
      <c r="P119" s="56">
        <v>41.49</v>
      </c>
      <c r="Q119" s="57"/>
      <c r="R119" s="58"/>
      <c r="S119" s="57">
        <f t="shared" si="51"/>
        <v>2.1013745531443528</v>
      </c>
      <c r="T119" s="58">
        <f t="shared" si="52"/>
        <v>56.102000215076885</v>
      </c>
      <c r="U119" s="59"/>
      <c r="V119" s="60">
        <f t="shared" si="53"/>
        <v>26.697763200344124</v>
      </c>
      <c r="W119" s="79">
        <v>1835669.7</v>
      </c>
      <c r="X119" s="79">
        <v>1976079.2</v>
      </c>
      <c r="Y119" s="79">
        <v>2146434.5</v>
      </c>
      <c r="Z119" s="79">
        <v>2215194.9</v>
      </c>
      <c r="AA119" s="77">
        <v>2252036</v>
      </c>
      <c r="AB119" s="66">
        <f t="shared" si="33"/>
        <v>2085082.86</v>
      </c>
      <c r="AC119" s="80"/>
      <c r="AD119" s="81">
        <f t="shared" si="34"/>
        <v>28028.321056027533</v>
      </c>
      <c r="AE119" s="61">
        <v>266</v>
      </c>
    </row>
    <row r="120" spans="1:31" s="46" customFormat="1" ht="36" x14ac:dyDescent="0.3">
      <c r="A120" s="47" t="s">
        <v>155</v>
      </c>
      <c r="B120" s="48" t="s">
        <v>144</v>
      </c>
      <c r="C120" s="49">
        <v>10.991</v>
      </c>
      <c r="D120" s="50">
        <v>7.3639999999999999</v>
      </c>
      <c r="E120" s="50">
        <v>3.14</v>
      </c>
      <c r="F120" s="50">
        <v>4.2389999999999999</v>
      </c>
      <c r="G120" s="50">
        <v>4.2510000000000003</v>
      </c>
      <c r="H120" s="50">
        <v>5.3860000000000001</v>
      </c>
      <c r="I120" s="51">
        <f t="shared" si="47"/>
        <v>4.8759999999999994</v>
      </c>
      <c r="J120" s="52">
        <v>351.4</v>
      </c>
      <c r="K120" s="53" t="s">
        <v>202</v>
      </c>
      <c r="L120" s="54">
        <v>11.013999999999999</v>
      </c>
      <c r="M120" s="55">
        <f t="shared" si="48"/>
        <v>99.791174868349387</v>
      </c>
      <c r="N120" s="52">
        <f t="shared" si="49"/>
        <v>350.66618848737971</v>
      </c>
      <c r="O120" s="56">
        <f t="shared" si="50"/>
        <v>4.8658176865807157</v>
      </c>
      <c r="P120" s="56">
        <v>4.8650000000000002</v>
      </c>
      <c r="Q120" s="57"/>
      <c r="R120" s="58"/>
      <c r="S120" s="57">
        <f t="shared" si="51"/>
        <v>1.3875924871940808</v>
      </c>
      <c r="T120" s="58">
        <f t="shared" si="52"/>
        <v>44.270927909932816</v>
      </c>
      <c r="U120" s="59"/>
      <c r="V120" s="60">
        <f t="shared" si="53"/>
        <v>31.904848374795716</v>
      </c>
      <c r="W120" s="79">
        <v>586088.30000000005</v>
      </c>
      <c r="X120" s="78">
        <v>643276.80000000005</v>
      </c>
      <c r="Y120" s="76">
        <v>718025</v>
      </c>
      <c r="Z120" s="78">
        <v>813791.7</v>
      </c>
      <c r="AA120" s="78">
        <v>845405.8</v>
      </c>
      <c r="AB120" s="66">
        <f t="shared" si="33"/>
        <v>721317.5199999999</v>
      </c>
      <c r="AC120" s="80"/>
      <c r="AD120" s="81">
        <f t="shared" si="34"/>
        <v>65490.967859088429</v>
      </c>
      <c r="AE120" s="61">
        <v>33</v>
      </c>
    </row>
    <row r="121" spans="1:31" s="46" customFormat="1" ht="36" x14ac:dyDescent="0.3">
      <c r="A121" s="47" t="s">
        <v>156</v>
      </c>
      <c r="B121" s="48" t="s">
        <v>144</v>
      </c>
      <c r="C121" s="49">
        <v>59.445999999999998</v>
      </c>
      <c r="D121" s="50">
        <v>17.347999999999999</v>
      </c>
      <c r="E121" s="50">
        <v>17.617999999999999</v>
      </c>
      <c r="F121" s="50">
        <v>31.888000000000002</v>
      </c>
      <c r="G121" s="50">
        <v>27.75</v>
      </c>
      <c r="H121" s="50">
        <v>8.0410000000000004</v>
      </c>
      <c r="I121" s="51">
        <f t="shared" si="47"/>
        <v>20.529</v>
      </c>
      <c r="J121" s="72">
        <v>1587.9</v>
      </c>
      <c r="K121" s="53" t="s">
        <v>203</v>
      </c>
      <c r="L121" s="54">
        <v>59.451999999999998</v>
      </c>
      <c r="M121" s="55">
        <f t="shared" si="48"/>
        <v>99.989907824799843</v>
      </c>
      <c r="N121" s="75">
        <f>J121*M121/100</f>
        <v>1587.7397463499967</v>
      </c>
      <c r="O121" s="56">
        <f t="shared" si="50"/>
        <v>20.52692817735316</v>
      </c>
      <c r="P121" s="56">
        <v>20.526</v>
      </c>
      <c r="Q121" s="57"/>
      <c r="R121" s="58"/>
      <c r="S121" s="57">
        <f t="shared" si="51"/>
        <v>1.2928395994709994</v>
      </c>
      <c r="T121" s="58">
        <f t="shared" si="52"/>
        <v>34.530377447352492</v>
      </c>
      <c r="U121" s="59"/>
      <c r="V121" s="60">
        <f t="shared" si="53"/>
        <v>26.708941667227347</v>
      </c>
      <c r="W121" s="77">
        <v>2167889</v>
      </c>
      <c r="X121" s="79">
        <v>1781836.6</v>
      </c>
      <c r="Y121" s="78">
        <v>1743672.2</v>
      </c>
      <c r="Z121" s="78">
        <v>1815116.1</v>
      </c>
      <c r="AA121" s="79">
        <v>1808176.2</v>
      </c>
      <c r="AB121" s="66">
        <f t="shared" si="33"/>
        <v>1863338.02</v>
      </c>
      <c r="AC121" s="80"/>
      <c r="AD121" s="81">
        <f t="shared" si="34"/>
        <v>31341.889591603311</v>
      </c>
      <c r="AE121" s="61">
        <v>206</v>
      </c>
    </row>
    <row r="122" spans="1:31" s="46" customFormat="1" x14ac:dyDescent="0.3">
      <c r="A122" s="47" t="s">
        <v>154</v>
      </c>
      <c r="B122" s="48" t="s">
        <v>144</v>
      </c>
      <c r="C122" s="49">
        <v>0.249</v>
      </c>
      <c r="D122" s="50">
        <v>0.16400000000000001</v>
      </c>
      <c r="E122" s="50">
        <v>0.11600000000000001</v>
      </c>
      <c r="F122" s="50">
        <v>0.8</v>
      </c>
      <c r="G122" s="50">
        <v>0.34</v>
      </c>
      <c r="H122" s="50">
        <v>0.46300000000000002</v>
      </c>
      <c r="I122" s="51">
        <f t="shared" si="47"/>
        <v>0.37660000000000005</v>
      </c>
      <c r="J122" s="52">
        <v>11.9</v>
      </c>
      <c r="K122" s="53"/>
      <c r="L122" s="54"/>
      <c r="M122" s="55"/>
      <c r="N122" s="52"/>
      <c r="O122" s="56"/>
      <c r="P122" s="56">
        <v>0.376</v>
      </c>
      <c r="Q122" s="57">
        <f t="shared" ref="Q122:Q131" si="54">I122/J122*100</f>
        <v>3.1647058823529415</v>
      </c>
      <c r="R122" s="58">
        <f t="shared" ref="R122:R131" si="55">I122/C122*100</f>
        <v>151.24497991967874</v>
      </c>
      <c r="S122" s="57"/>
      <c r="T122" s="58"/>
      <c r="U122" s="59">
        <f t="shared" ref="U122:U131" si="56">J122/C122</f>
        <v>47.791164658634543</v>
      </c>
      <c r="V122" s="60"/>
      <c r="W122" s="77">
        <v>30579</v>
      </c>
      <c r="X122" s="77">
        <v>27840</v>
      </c>
      <c r="Y122" s="79">
        <v>25190.2</v>
      </c>
      <c r="Z122" s="79">
        <v>23793.3</v>
      </c>
      <c r="AA122" s="79">
        <v>30696.6</v>
      </c>
      <c r="AB122" s="66">
        <f t="shared" si="33"/>
        <v>27619.82</v>
      </c>
      <c r="AC122" s="80">
        <f t="shared" si="42"/>
        <v>110922.9718875502</v>
      </c>
      <c r="AD122" s="81"/>
      <c r="AE122" s="61">
        <v>38</v>
      </c>
    </row>
    <row r="123" spans="1:31" s="46" customFormat="1" x14ac:dyDescent="0.3">
      <c r="A123" s="47" t="s">
        <v>151</v>
      </c>
      <c r="B123" s="48" t="s">
        <v>144</v>
      </c>
      <c r="C123" s="49">
        <v>15.88</v>
      </c>
      <c r="D123" s="50">
        <v>10.834</v>
      </c>
      <c r="E123" s="50">
        <v>7.9880000000000004</v>
      </c>
      <c r="F123" s="50">
        <v>7.4930000000000003</v>
      </c>
      <c r="G123" s="50">
        <v>8.1280000000000001</v>
      </c>
      <c r="H123" s="50">
        <v>7.2009999999999996</v>
      </c>
      <c r="I123" s="51">
        <f t="shared" si="47"/>
        <v>8.3287999999999993</v>
      </c>
      <c r="J123" s="52">
        <v>410.9</v>
      </c>
      <c r="K123" s="53"/>
      <c r="L123" s="54"/>
      <c r="M123" s="55"/>
      <c r="N123" s="52"/>
      <c r="O123" s="56"/>
      <c r="P123" s="56">
        <v>8.3279999999999994</v>
      </c>
      <c r="Q123" s="57">
        <f t="shared" si="54"/>
        <v>2.026965198345096</v>
      </c>
      <c r="R123" s="58">
        <f t="shared" si="55"/>
        <v>52.448362720403018</v>
      </c>
      <c r="S123" s="57"/>
      <c r="T123" s="58"/>
      <c r="U123" s="59">
        <f t="shared" si="56"/>
        <v>25.875314861460954</v>
      </c>
      <c r="V123" s="60"/>
      <c r="W123" s="79">
        <v>1060676.8999999999</v>
      </c>
      <c r="X123" s="79">
        <v>1161132.3</v>
      </c>
      <c r="Y123" s="79">
        <v>1321776.3</v>
      </c>
      <c r="Z123" s="79">
        <v>1370268.5</v>
      </c>
      <c r="AA123" s="79">
        <v>1562235.9</v>
      </c>
      <c r="AB123" s="66">
        <f t="shared" si="33"/>
        <v>1295217.98</v>
      </c>
      <c r="AC123" s="80">
        <f t="shared" si="42"/>
        <v>81562.845088161208</v>
      </c>
      <c r="AD123" s="81"/>
      <c r="AE123" s="61">
        <v>38</v>
      </c>
    </row>
    <row r="124" spans="1:31" s="46" customFormat="1" x14ac:dyDescent="0.3">
      <c r="A124" s="47" t="s">
        <v>153</v>
      </c>
      <c r="B124" s="48" t="s">
        <v>144</v>
      </c>
      <c r="C124" s="49">
        <v>16.916</v>
      </c>
      <c r="D124" s="50">
        <v>10.888</v>
      </c>
      <c r="E124" s="50">
        <v>8.0749999999999993</v>
      </c>
      <c r="F124" s="50">
        <v>7.8380000000000001</v>
      </c>
      <c r="G124" s="50">
        <v>9.266</v>
      </c>
      <c r="H124" s="50">
        <v>14.742000000000001</v>
      </c>
      <c r="I124" s="51">
        <f t="shared" si="47"/>
        <v>10.161799999999999</v>
      </c>
      <c r="J124" s="52">
        <v>437.1</v>
      </c>
      <c r="K124" s="53"/>
      <c r="L124" s="54"/>
      <c r="M124" s="55"/>
      <c r="N124" s="52"/>
      <c r="O124" s="56"/>
      <c r="P124" s="56">
        <v>10.161</v>
      </c>
      <c r="Q124" s="57">
        <f t="shared" si="54"/>
        <v>2.3248226950354609</v>
      </c>
      <c r="R124" s="58">
        <f t="shared" si="55"/>
        <v>60.072121068810588</v>
      </c>
      <c r="S124" s="57"/>
      <c r="T124" s="58"/>
      <c r="U124" s="59">
        <f t="shared" si="56"/>
        <v>25.839441948451171</v>
      </c>
      <c r="V124" s="60"/>
      <c r="W124" s="77"/>
      <c r="X124" s="79">
        <v>922671.3</v>
      </c>
      <c r="Y124" s="79">
        <v>1093736.2</v>
      </c>
      <c r="Z124" s="77">
        <v>1170252</v>
      </c>
      <c r="AA124" s="79">
        <v>1279883.8</v>
      </c>
      <c r="AB124" s="66">
        <f t="shared" si="33"/>
        <v>1116635.825</v>
      </c>
      <c r="AC124" s="80">
        <f t="shared" si="42"/>
        <v>66010.630468195784</v>
      </c>
      <c r="AD124" s="81"/>
      <c r="AE124" s="61">
        <v>18</v>
      </c>
    </row>
    <row r="125" spans="1:31" s="46" customFormat="1" x14ac:dyDescent="0.3">
      <c r="A125" s="47" t="s">
        <v>147</v>
      </c>
      <c r="B125" s="48" t="s">
        <v>144</v>
      </c>
      <c r="C125" s="49">
        <v>20.416</v>
      </c>
      <c r="D125" s="50">
        <v>18.050999999999998</v>
      </c>
      <c r="E125" s="50">
        <v>11.02</v>
      </c>
      <c r="F125" s="50">
        <v>9.0380000000000003</v>
      </c>
      <c r="G125" s="50">
        <v>7.35</v>
      </c>
      <c r="H125" s="50">
        <v>7.35</v>
      </c>
      <c r="I125" s="51">
        <f t="shared" si="47"/>
        <v>10.5618</v>
      </c>
      <c r="J125" s="52">
        <v>595.6</v>
      </c>
      <c r="K125" s="53"/>
      <c r="L125" s="54"/>
      <c r="M125" s="55"/>
      <c r="N125" s="52"/>
      <c r="O125" s="56"/>
      <c r="P125" s="56">
        <v>10.561</v>
      </c>
      <c r="Q125" s="57">
        <f t="shared" si="54"/>
        <v>1.7733042310275351</v>
      </c>
      <c r="R125" s="58">
        <f t="shared" si="55"/>
        <v>51.732954545454547</v>
      </c>
      <c r="S125" s="57"/>
      <c r="T125" s="58"/>
      <c r="U125" s="59">
        <f t="shared" si="56"/>
        <v>29.173197492163009</v>
      </c>
      <c r="V125" s="60"/>
      <c r="W125" s="79">
        <v>980881.6</v>
      </c>
      <c r="X125" s="79">
        <v>1052345.7</v>
      </c>
      <c r="Y125" s="79">
        <v>1246073.3</v>
      </c>
      <c r="Z125" s="79">
        <v>1351611.5</v>
      </c>
      <c r="AA125" s="79">
        <v>1443658.2</v>
      </c>
      <c r="AB125" s="66">
        <f t="shared" si="33"/>
        <v>1214914.06</v>
      </c>
      <c r="AC125" s="80">
        <f t="shared" si="42"/>
        <v>59507.937891849535</v>
      </c>
      <c r="AD125" s="81"/>
      <c r="AE125" s="61">
        <v>36</v>
      </c>
    </row>
    <row r="126" spans="1:31" s="46" customFormat="1" x14ac:dyDescent="0.3">
      <c r="A126" s="47" t="s">
        <v>152</v>
      </c>
      <c r="B126" s="48" t="s">
        <v>144</v>
      </c>
      <c r="C126" s="49">
        <v>22.146000000000001</v>
      </c>
      <c r="D126" s="50">
        <v>4.056</v>
      </c>
      <c r="E126" s="50">
        <v>7.3490000000000002</v>
      </c>
      <c r="F126" s="50">
        <v>5.226</v>
      </c>
      <c r="G126" s="50">
        <v>6.383</v>
      </c>
      <c r="H126" s="50">
        <v>5.5330000000000004</v>
      </c>
      <c r="I126" s="51">
        <f t="shared" si="47"/>
        <v>5.7094000000000005</v>
      </c>
      <c r="J126" s="52">
        <v>498.5</v>
      </c>
      <c r="K126" s="53"/>
      <c r="L126" s="54"/>
      <c r="M126" s="55"/>
      <c r="N126" s="52"/>
      <c r="O126" s="56"/>
      <c r="P126" s="56">
        <v>5.7089999999999996</v>
      </c>
      <c r="Q126" s="57">
        <f t="shared" si="54"/>
        <v>1.1453159478435306</v>
      </c>
      <c r="R126" s="58">
        <f t="shared" si="55"/>
        <v>25.780727896685633</v>
      </c>
      <c r="S126" s="57"/>
      <c r="T126" s="58"/>
      <c r="U126" s="59">
        <f t="shared" si="56"/>
        <v>22.509708299467171</v>
      </c>
      <c r="V126" s="60"/>
      <c r="W126" s="77">
        <v>658040</v>
      </c>
      <c r="X126" s="77">
        <v>655848</v>
      </c>
      <c r="Y126" s="77">
        <v>718301</v>
      </c>
      <c r="Z126" s="77">
        <v>784228</v>
      </c>
      <c r="AA126" s="77">
        <v>808253</v>
      </c>
      <c r="AB126" s="77">
        <f t="shared" si="33"/>
        <v>724934</v>
      </c>
      <c r="AC126" s="80">
        <f t="shared" si="42"/>
        <v>32734.308678768175</v>
      </c>
      <c r="AD126" s="81"/>
      <c r="AE126" s="61">
        <v>7</v>
      </c>
    </row>
    <row r="127" spans="1:31" s="46" customFormat="1" x14ac:dyDescent="0.3">
      <c r="A127" s="47" t="s">
        <v>146</v>
      </c>
      <c r="B127" s="48" t="s">
        <v>144</v>
      </c>
      <c r="C127" s="49">
        <v>82.488</v>
      </c>
      <c r="D127" s="50">
        <v>17.559999999999999</v>
      </c>
      <c r="E127" s="50">
        <v>30.34</v>
      </c>
      <c r="F127" s="50">
        <v>34.125999999999998</v>
      </c>
      <c r="G127" s="50">
        <v>27.678000000000001</v>
      </c>
      <c r="H127" s="50">
        <v>28.649000000000001</v>
      </c>
      <c r="I127" s="51">
        <f t="shared" si="47"/>
        <v>27.6706</v>
      </c>
      <c r="J127" s="73">
        <v>2453</v>
      </c>
      <c r="K127" s="53"/>
      <c r="L127" s="54"/>
      <c r="M127" s="55"/>
      <c r="N127" s="52"/>
      <c r="O127" s="56"/>
      <c r="P127" s="56">
        <v>27.67</v>
      </c>
      <c r="Q127" s="57">
        <f t="shared" si="54"/>
        <v>1.1280309824704444</v>
      </c>
      <c r="R127" s="58">
        <f t="shared" si="55"/>
        <v>33.545000484919015</v>
      </c>
      <c r="S127" s="57"/>
      <c r="T127" s="58"/>
      <c r="U127" s="59">
        <f t="shared" si="56"/>
        <v>29.737658810978566</v>
      </c>
      <c r="V127" s="60"/>
      <c r="W127" s="77">
        <v>1768044</v>
      </c>
      <c r="X127" s="76">
        <v>1746528</v>
      </c>
      <c r="Y127" s="76">
        <v>2046781</v>
      </c>
      <c r="Z127" s="77">
        <v>2116254</v>
      </c>
      <c r="AA127" s="77">
        <v>2112344</v>
      </c>
      <c r="AB127" s="79">
        <f t="shared" si="33"/>
        <v>1957990.2</v>
      </c>
      <c r="AC127" s="80">
        <f t="shared" si="42"/>
        <v>23736.667151585683</v>
      </c>
      <c r="AD127" s="81"/>
      <c r="AE127" s="61">
        <v>43</v>
      </c>
    </row>
    <row r="128" spans="1:31" s="46" customFormat="1" x14ac:dyDescent="0.3">
      <c r="A128" s="47" t="s">
        <v>149</v>
      </c>
      <c r="B128" s="48" t="s">
        <v>144</v>
      </c>
      <c r="C128" s="68">
        <v>1257.3910000000001</v>
      </c>
      <c r="D128" s="50">
        <v>884.73500000000001</v>
      </c>
      <c r="E128" s="67">
        <v>1014.407</v>
      </c>
      <c r="F128" s="50">
        <v>804.21500000000003</v>
      </c>
      <c r="G128" s="50">
        <v>804.05600000000004</v>
      </c>
      <c r="H128" s="50">
        <v>740.06899999999996</v>
      </c>
      <c r="I128" s="51">
        <f t="shared" si="47"/>
        <v>849.49639999999999</v>
      </c>
      <c r="J128" s="72">
        <v>33996.400000000001</v>
      </c>
      <c r="K128" s="53"/>
      <c r="L128" s="54"/>
      <c r="M128" s="55"/>
      <c r="N128" s="52"/>
      <c r="O128" s="56"/>
      <c r="P128" s="56">
        <v>849.49599999999998</v>
      </c>
      <c r="Q128" s="57">
        <f t="shared" si="54"/>
        <v>2.4987834005953573</v>
      </c>
      <c r="R128" s="58">
        <f t="shared" si="55"/>
        <v>67.56024180227152</v>
      </c>
      <c r="S128" s="57"/>
      <c r="T128" s="58"/>
      <c r="U128" s="59">
        <f t="shared" si="56"/>
        <v>27.037254123816695</v>
      </c>
      <c r="V128" s="60"/>
      <c r="W128" s="77">
        <v>22410000</v>
      </c>
      <c r="X128" s="77">
        <v>22210578</v>
      </c>
      <c r="Y128" s="66">
        <v>20173374.559999999</v>
      </c>
      <c r="Z128" s="79">
        <v>27440417.600000001</v>
      </c>
      <c r="AA128" s="79">
        <v>23628217.899999999</v>
      </c>
      <c r="AB128" s="66">
        <f t="shared" si="33"/>
        <v>23172517.612</v>
      </c>
      <c r="AC128" s="80">
        <f t="shared" si="42"/>
        <v>18429.046821553518</v>
      </c>
      <c r="AD128" s="81"/>
      <c r="AE128" s="61">
        <v>696</v>
      </c>
    </row>
    <row r="129" spans="1:31" s="46" customFormat="1" x14ac:dyDescent="0.3">
      <c r="A129" s="47" t="s">
        <v>160</v>
      </c>
      <c r="B129" s="48" t="s">
        <v>158</v>
      </c>
      <c r="C129" s="49">
        <v>11.826000000000001</v>
      </c>
      <c r="D129" s="50">
        <v>2.141</v>
      </c>
      <c r="E129" s="50">
        <v>4.556</v>
      </c>
      <c r="F129" s="50">
        <v>1.359</v>
      </c>
      <c r="G129" s="50">
        <v>3.726</v>
      </c>
      <c r="H129" s="50">
        <v>1.91</v>
      </c>
      <c r="I129" s="51">
        <f t="shared" si="47"/>
        <v>2.7383999999999999</v>
      </c>
      <c r="J129" s="52">
        <v>331</v>
      </c>
      <c r="K129" s="53"/>
      <c r="L129" s="54"/>
      <c r="M129" s="55"/>
      <c r="N129" s="52"/>
      <c r="O129" s="56"/>
      <c r="P129" s="56">
        <v>2.738</v>
      </c>
      <c r="Q129" s="57">
        <f t="shared" si="54"/>
        <v>0.82731117824773415</v>
      </c>
      <c r="R129" s="58">
        <f t="shared" si="55"/>
        <v>23.155758498224248</v>
      </c>
      <c r="S129" s="57"/>
      <c r="T129" s="58"/>
      <c r="U129" s="59">
        <f t="shared" si="56"/>
        <v>27.989176391002875</v>
      </c>
      <c r="V129" s="60"/>
      <c r="W129" s="79">
        <v>35874.1</v>
      </c>
      <c r="X129" s="76">
        <v>56181</v>
      </c>
      <c r="Y129" s="76">
        <v>38971</v>
      </c>
      <c r="Z129" s="77"/>
      <c r="AA129" s="77"/>
      <c r="AB129" s="66">
        <f t="shared" si="33"/>
        <v>43675.366666666669</v>
      </c>
      <c r="AC129" s="80">
        <f t="shared" si="42"/>
        <v>3693.1647781723887</v>
      </c>
      <c r="AD129" s="81"/>
      <c r="AE129" s="61">
        <v>11</v>
      </c>
    </row>
    <row r="130" spans="1:31" s="46" customFormat="1" x14ac:dyDescent="0.3">
      <c r="A130" s="47" t="s">
        <v>157</v>
      </c>
      <c r="B130" s="48" t="s">
        <v>158</v>
      </c>
      <c r="C130" s="49">
        <v>15.384</v>
      </c>
      <c r="D130" s="50"/>
      <c r="E130" s="50"/>
      <c r="F130" s="50"/>
      <c r="G130" s="50"/>
      <c r="H130" s="50">
        <v>0.65500000000000003</v>
      </c>
      <c r="I130" s="51">
        <f t="shared" si="47"/>
        <v>0.65500000000000003</v>
      </c>
      <c r="J130" s="52">
        <v>516</v>
      </c>
      <c r="K130" s="53"/>
      <c r="L130" s="54"/>
      <c r="M130" s="55"/>
      <c r="N130" s="52"/>
      <c r="O130" s="56"/>
      <c r="P130" s="56">
        <v>0.65500000000000003</v>
      </c>
      <c r="Q130" s="57">
        <f t="shared" si="54"/>
        <v>0.12693798449612403</v>
      </c>
      <c r="R130" s="58">
        <f t="shared" si="55"/>
        <v>4.2576703068122725</v>
      </c>
      <c r="S130" s="57"/>
      <c r="T130" s="58"/>
      <c r="U130" s="59">
        <f t="shared" si="56"/>
        <v>33.541341653666144</v>
      </c>
      <c r="V130" s="60"/>
      <c r="W130" s="77">
        <v>66135</v>
      </c>
      <c r="X130" s="79">
        <v>199552.8</v>
      </c>
      <c r="Y130" s="77"/>
      <c r="Z130" s="77"/>
      <c r="AA130" s="77"/>
      <c r="AB130" s="79">
        <f t="shared" si="33"/>
        <v>132843.9</v>
      </c>
      <c r="AC130" s="80">
        <f t="shared" si="42"/>
        <v>8635.1989079563173</v>
      </c>
      <c r="AD130" s="81"/>
      <c r="AE130" s="61">
        <v>30</v>
      </c>
    </row>
    <row r="131" spans="1:31" s="46" customFormat="1" x14ac:dyDescent="0.3">
      <c r="A131" s="47" t="s">
        <v>159</v>
      </c>
      <c r="B131" s="48" t="s">
        <v>158</v>
      </c>
      <c r="C131" s="49">
        <v>44.439</v>
      </c>
      <c r="D131" s="50">
        <v>6.4669999999999996</v>
      </c>
      <c r="E131" s="50">
        <v>6.1829999999999998</v>
      </c>
      <c r="F131" s="50">
        <v>4.9429999999999996</v>
      </c>
      <c r="G131" s="50">
        <v>4.1440000000000001</v>
      </c>
      <c r="H131" s="50">
        <v>9.2089999999999996</v>
      </c>
      <c r="I131" s="51">
        <f t="shared" si="47"/>
        <v>6.1891999999999987</v>
      </c>
      <c r="J131" s="72">
        <v>1115.7</v>
      </c>
      <c r="K131" s="53"/>
      <c r="L131" s="54"/>
      <c r="M131" s="55"/>
      <c r="N131" s="52"/>
      <c r="O131" s="56"/>
      <c r="P131" s="56">
        <v>6.1890000000000001</v>
      </c>
      <c r="Q131" s="57">
        <f t="shared" si="54"/>
        <v>0.55473693645245126</v>
      </c>
      <c r="R131" s="58">
        <f t="shared" si="55"/>
        <v>13.927406107248135</v>
      </c>
      <c r="S131" s="57"/>
      <c r="T131" s="58"/>
      <c r="U131" s="59">
        <f t="shared" si="56"/>
        <v>25.106325524876798</v>
      </c>
      <c r="V131" s="60"/>
      <c r="W131" s="77">
        <v>620006</v>
      </c>
      <c r="X131" s="77">
        <v>748380</v>
      </c>
      <c r="Y131" s="77">
        <v>872528</v>
      </c>
      <c r="Z131" s="77">
        <v>868955</v>
      </c>
      <c r="AA131" s="77">
        <v>936185</v>
      </c>
      <c r="AB131" s="79">
        <f t="shared" ref="AB131:AB143" si="57">AVERAGE(W131:AA131)</f>
        <v>809210.8</v>
      </c>
      <c r="AC131" s="80">
        <f t="shared" si="42"/>
        <v>18209.473660523414</v>
      </c>
      <c r="AD131" s="81"/>
      <c r="AE131" s="61">
        <v>87</v>
      </c>
    </row>
    <row r="132" spans="1:31" s="46" customFormat="1" ht="36" x14ac:dyDescent="0.3">
      <c r="A132" s="47" t="s">
        <v>161</v>
      </c>
      <c r="B132" s="48" t="s">
        <v>162</v>
      </c>
      <c r="C132" s="49">
        <v>0.90800000000000003</v>
      </c>
      <c r="D132" s="50">
        <v>0.2</v>
      </c>
      <c r="E132" s="50">
        <v>0.05</v>
      </c>
      <c r="F132" s="50">
        <v>1.4E-2</v>
      </c>
      <c r="G132" s="50"/>
      <c r="H132" s="50">
        <v>0.504</v>
      </c>
      <c r="I132" s="51">
        <f t="shared" si="47"/>
        <v>0.192</v>
      </c>
      <c r="J132" s="72">
        <v>43.1</v>
      </c>
      <c r="K132" s="53" t="s">
        <v>205</v>
      </c>
      <c r="L132" s="54">
        <v>1.8169999999999999</v>
      </c>
      <c r="M132" s="55">
        <f>100/L132*C132</f>
        <v>49.972482113373694</v>
      </c>
      <c r="N132" s="52">
        <f>J132*M132/100</f>
        <v>21.538139790864061</v>
      </c>
      <c r="O132" s="56">
        <f>I132*M132/100</f>
        <v>9.5947165657677497E-2</v>
      </c>
      <c r="P132" s="56">
        <v>9.5000000000000001E-2</v>
      </c>
      <c r="Q132" s="57"/>
      <c r="R132" s="58"/>
      <c r="S132" s="57">
        <f>O132/N132*100</f>
        <v>0.44547563805104418</v>
      </c>
      <c r="T132" s="58">
        <f>O132/C132*100</f>
        <v>10.566868464501928</v>
      </c>
      <c r="U132" s="59"/>
      <c r="V132" s="60">
        <f>N132/C132</f>
        <v>23.720418271876721</v>
      </c>
      <c r="W132" s="77">
        <v>67641</v>
      </c>
      <c r="X132" s="77">
        <v>87635</v>
      </c>
      <c r="Y132" s="77">
        <v>63683</v>
      </c>
      <c r="Z132" s="77">
        <v>67630</v>
      </c>
      <c r="AA132" s="77">
        <v>60199</v>
      </c>
      <c r="AB132" s="79">
        <f t="shared" si="57"/>
        <v>69357.600000000006</v>
      </c>
      <c r="AC132" s="80"/>
      <c r="AD132" s="81">
        <f t="shared" ref="AD132:AD138" si="58">AB132/L132</f>
        <v>38171.491469455148</v>
      </c>
      <c r="AE132" s="61">
        <v>14</v>
      </c>
    </row>
    <row r="133" spans="1:31" s="46" customFormat="1" x14ac:dyDescent="0.3">
      <c r="A133" s="47" t="s">
        <v>162</v>
      </c>
      <c r="B133" s="48" t="s">
        <v>162</v>
      </c>
      <c r="C133" s="49">
        <v>597.79999999999995</v>
      </c>
      <c r="D133" s="50">
        <v>151.19999999999999</v>
      </c>
      <c r="E133" s="50">
        <v>198.9</v>
      </c>
      <c r="F133" s="50">
        <v>221.4</v>
      </c>
      <c r="G133" s="50">
        <v>194</v>
      </c>
      <c r="H133" s="50">
        <v>171.01900000000001</v>
      </c>
      <c r="I133" s="51">
        <f t="shared" si="47"/>
        <v>187.3038</v>
      </c>
      <c r="J133" s="72">
        <v>14536.6</v>
      </c>
      <c r="K133" s="53"/>
      <c r="L133" s="54"/>
      <c r="M133" s="55"/>
      <c r="N133" s="52"/>
      <c r="O133" s="56"/>
      <c r="P133" s="56">
        <v>187.303</v>
      </c>
      <c r="Q133" s="57">
        <f>I133/J133*100</f>
        <v>1.2884979981563776</v>
      </c>
      <c r="R133" s="58">
        <f>I133/C133*100</f>
        <v>31.332184677149549</v>
      </c>
      <c r="S133" s="57"/>
      <c r="T133" s="58"/>
      <c r="U133" s="59">
        <f>J133/C133</f>
        <v>24.316828370692541</v>
      </c>
      <c r="V133" s="60"/>
      <c r="W133" s="79">
        <v>13903128.300000001</v>
      </c>
      <c r="X133" s="79">
        <v>14734231.300000001</v>
      </c>
      <c r="Y133" s="77">
        <v>16399660</v>
      </c>
      <c r="Z133" s="77">
        <v>18413791</v>
      </c>
      <c r="AA133" s="79">
        <v>16603302.6</v>
      </c>
      <c r="AB133" s="66">
        <f t="shared" si="57"/>
        <v>16010822.640000001</v>
      </c>
      <c r="AC133" s="80">
        <f t="shared" ref="AC133:AC143" si="59">AB133/C133</f>
        <v>26782.908397457348</v>
      </c>
      <c r="AD133" s="81"/>
      <c r="AE133" s="61">
        <v>648</v>
      </c>
    </row>
    <row r="134" spans="1:31" s="46" customFormat="1" x14ac:dyDescent="0.3">
      <c r="A134" s="47" t="s">
        <v>165</v>
      </c>
      <c r="B134" s="48" t="s">
        <v>164</v>
      </c>
      <c r="C134" s="49">
        <v>1.069</v>
      </c>
      <c r="D134" s="50"/>
      <c r="E134" s="50"/>
      <c r="F134" s="50"/>
      <c r="G134" s="50"/>
      <c r="H134" s="50"/>
      <c r="I134" s="51"/>
      <c r="J134" s="52"/>
      <c r="K134" s="53"/>
      <c r="L134" s="54"/>
      <c r="M134" s="55"/>
      <c r="N134" s="52"/>
      <c r="O134" s="56"/>
      <c r="P134" s="56"/>
      <c r="Q134" s="57"/>
      <c r="R134" s="58"/>
      <c r="S134" s="57"/>
      <c r="T134" s="58"/>
      <c r="U134" s="59"/>
      <c r="V134" s="60"/>
      <c r="W134" s="77"/>
      <c r="X134" s="77"/>
      <c r="Y134" s="77"/>
      <c r="Z134" s="77"/>
      <c r="AA134" s="77"/>
      <c r="AB134" s="77"/>
      <c r="AC134" s="80"/>
      <c r="AD134" s="81"/>
      <c r="AE134" s="61">
        <v>26</v>
      </c>
    </row>
    <row r="135" spans="1:31" s="46" customFormat="1" x14ac:dyDescent="0.3">
      <c r="A135" s="47" t="s">
        <v>163</v>
      </c>
      <c r="B135" s="48" t="s">
        <v>164</v>
      </c>
      <c r="C135" s="49">
        <v>12.484</v>
      </c>
      <c r="D135" s="50">
        <v>1.1220000000000001</v>
      </c>
      <c r="E135" s="50">
        <v>2.16</v>
      </c>
      <c r="F135" s="50"/>
      <c r="G135" s="50">
        <v>1.101</v>
      </c>
      <c r="H135" s="50">
        <v>1.5229999999999999</v>
      </c>
      <c r="I135" s="51">
        <f t="shared" ref="I135:I143" si="60">AVERAGE(D135:H135)</f>
        <v>1.4764999999999999</v>
      </c>
      <c r="J135" s="52">
        <v>376</v>
      </c>
      <c r="K135" s="53"/>
      <c r="L135" s="54"/>
      <c r="M135" s="55"/>
      <c r="N135" s="52"/>
      <c r="O135" s="56"/>
      <c r="P135" s="56">
        <v>1.4764999999999999</v>
      </c>
      <c r="Q135" s="57">
        <f>I135/J135*100</f>
        <v>0.39268617021276592</v>
      </c>
      <c r="R135" s="58">
        <f>I135/C135*100</f>
        <v>11.827138737584107</v>
      </c>
      <c r="S135" s="57"/>
      <c r="T135" s="58"/>
      <c r="U135" s="59">
        <f>J135/C135</f>
        <v>30.11855174623518</v>
      </c>
      <c r="V135" s="60"/>
      <c r="W135" s="79">
        <v>140131.9</v>
      </c>
      <c r="X135" s="79">
        <v>92346.8</v>
      </c>
      <c r="Y135" s="79">
        <v>80781.3</v>
      </c>
      <c r="Z135" s="77">
        <v>80061</v>
      </c>
      <c r="AA135" s="77"/>
      <c r="AB135" s="66">
        <f t="shared" si="57"/>
        <v>98330.25</v>
      </c>
      <c r="AC135" s="80">
        <f t="shared" si="59"/>
        <v>7876.5019224607495</v>
      </c>
      <c r="AD135" s="81"/>
      <c r="AE135" s="61">
        <v>84</v>
      </c>
    </row>
    <row r="136" spans="1:31" s="46" customFormat="1" ht="36" x14ac:dyDescent="0.3">
      <c r="A136" s="47" t="s">
        <v>166</v>
      </c>
      <c r="B136" s="48" t="s">
        <v>167</v>
      </c>
      <c r="C136" s="49">
        <v>7.2850000000000001</v>
      </c>
      <c r="D136" s="50">
        <v>9.7720000000000002</v>
      </c>
      <c r="E136" s="50">
        <v>8.9220000000000006</v>
      </c>
      <c r="F136" s="50">
        <v>8.843</v>
      </c>
      <c r="G136" s="50">
        <v>8.3759999999999994</v>
      </c>
      <c r="H136" s="50">
        <v>11.56</v>
      </c>
      <c r="I136" s="51">
        <f t="shared" si="60"/>
        <v>9.4946000000000019</v>
      </c>
      <c r="J136" s="52">
        <v>270</v>
      </c>
      <c r="K136" s="53" t="s">
        <v>206</v>
      </c>
      <c r="L136" s="54">
        <v>9.6679999999999993</v>
      </c>
      <c r="M136" s="55">
        <f>100/L136*C136</f>
        <v>75.351675630947454</v>
      </c>
      <c r="N136" s="52">
        <f>J136*M136/100</f>
        <v>203.44952420355813</v>
      </c>
      <c r="O136" s="56">
        <f>I136*M136/100</f>
        <v>7.1543401944559388</v>
      </c>
      <c r="P136" s="56">
        <v>7.1539999999999999</v>
      </c>
      <c r="Q136" s="57"/>
      <c r="R136" s="58"/>
      <c r="S136" s="57">
        <f>O136/N136*100</f>
        <v>3.5165185185185197</v>
      </c>
      <c r="T136" s="58">
        <f>O136/C136*100</f>
        <v>98.206454282167996</v>
      </c>
      <c r="U136" s="59"/>
      <c r="V136" s="60">
        <f>N136/C136</f>
        <v>27.927182457592057</v>
      </c>
      <c r="W136" s="77">
        <v>72025</v>
      </c>
      <c r="X136" s="77">
        <v>62004</v>
      </c>
      <c r="Y136" s="77">
        <v>38487</v>
      </c>
      <c r="Z136" s="77">
        <v>43032</v>
      </c>
      <c r="AA136" s="79">
        <v>55380.1</v>
      </c>
      <c r="AB136" s="66">
        <f t="shared" si="57"/>
        <v>54185.619999999995</v>
      </c>
      <c r="AC136" s="80"/>
      <c r="AD136" s="81">
        <f t="shared" si="58"/>
        <v>5604.6359122879603</v>
      </c>
      <c r="AE136" s="61">
        <v>53</v>
      </c>
    </row>
    <row r="137" spans="1:31" s="46" customFormat="1" ht="36" x14ac:dyDescent="0.3">
      <c r="A137" s="70" t="s">
        <v>168</v>
      </c>
      <c r="B137" s="70" t="s">
        <v>167</v>
      </c>
      <c r="C137" s="49">
        <v>6.0940000000000003</v>
      </c>
      <c r="D137" s="50">
        <v>10.256</v>
      </c>
      <c r="E137" s="50">
        <v>4.3280000000000003</v>
      </c>
      <c r="F137" s="50">
        <v>5.1210000000000004</v>
      </c>
      <c r="G137" s="50">
        <v>5.79</v>
      </c>
      <c r="H137" s="50">
        <v>5.173</v>
      </c>
      <c r="I137" s="51">
        <f t="shared" si="60"/>
        <v>6.1335999999999995</v>
      </c>
      <c r="J137" s="52">
        <v>247.5</v>
      </c>
      <c r="K137" s="53" t="s">
        <v>207</v>
      </c>
      <c r="L137" s="54">
        <v>7.7709999999999999</v>
      </c>
      <c r="M137" s="55">
        <f>100/L137*C137</f>
        <v>78.419765795907864</v>
      </c>
      <c r="N137" s="52">
        <f>J137*M137/100</f>
        <v>194.08892034487195</v>
      </c>
      <c r="O137" s="56">
        <f>I137*M137/100</f>
        <v>4.8099547548578041</v>
      </c>
      <c r="P137" s="56">
        <v>4.8090000000000002</v>
      </c>
      <c r="Q137" s="57"/>
      <c r="R137" s="58"/>
      <c r="S137" s="57">
        <f>O137/N137*100</f>
        <v>2.4782222222222221</v>
      </c>
      <c r="T137" s="58">
        <f>O137/C137*100</f>
        <v>78.929352721657438</v>
      </c>
      <c r="U137" s="59"/>
      <c r="V137" s="60">
        <f>N137/C137</f>
        <v>31.849182859348858</v>
      </c>
      <c r="W137" s="77">
        <v>19941</v>
      </c>
      <c r="X137" s="76">
        <v>20066</v>
      </c>
      <c r="Y137" s="77">
        <v>23323</v>
      </c>
      <c r="Z137" s="77">
        <v>37175</v>
      </c>
      <c r="AA137" s="77"/>
      <c r="AB137" s="66">
        <f t="shared" si="57"/>
        <v>25126.25</v>
      </c>
      <c r="AC137" s="80"/>
      <c r="AD137" s="81">
        <f t="shared" si="58"/>
        <v>3233.3354780594518</v>
      </c>
      <c r="AE137" s="61">
        <v>29</v>
      </c>
    </row>
    <row r="138" spans="1:31" s="46" customFormat="1" ht="36" x14ac:dyDescent="0.3">
      <c r="A138" s="47" t="s">
        <v>217</v>
      </c>
      <c r="B138" s="48" t="s">
        <v>167</v>
      </c>
      <c r="C138" s="49">
        <v>6.2210000000000001</v>
      </c>
      <c r="D138" s="50">
        <v>4.7370000000000001</v>
      </c>
      <c r="E138" s="50">
        <v>6.093</v>
      </c>
      <c r="F138" s="50">
        <v>4.7069999999999999</v>
      </c>
      <c r="G138" s="50">
        <v>6.6680000000000001</v>
      </c>
      <c r="H138" s="50">
        <v>3.9449999999999998</v>
      </c>
      <c r="I138" s="51">
        <f t="shared" si="60"/>
        <v>5.2299999999999995</v>
      </c>
      <c r="J138" s="52">
        <v>251.6</v>
      </c>
      <c r="K138" s="53" t="s">
        <v>204</v>
      </c>
      <c r="L138" s="54">
        <v>7.1970000000000001</v>
      </c>
      <c r="M138" s="55">
        <f>100/L138*C138</f>
        <v>86.438793941920252</v>
      </c>
      <c r="N138" s="52">
        <f>J138*M138/100</f>
        <v>217.48000555787132</v>
      </c>
      <c r="O138" s="56">
        <f>I138*M138/100</f>
        <v>4.5207489231624285</v>
      </c>
      <c r="P138" s="56">
        <v>4.5199999999999996</v>
      </c>
      <c r="Q138" s="57"/>
      <c r="R138" s="58"/>
      <c r="S138" s="57">
        <f>O138/N138*100</f>
        <v>2.0786963434022256</v>
      </c>
      <c r="T138" s="58">
        <f>O138/C138*100</f>
        <v>72.669167708767532</v>
      </c>
      <c r="U138" s="59"/>
      <c r="V138" s="60">
        <f>N138/C138</f>
        <v>34.959010698902318</v>
      </c>
      <c r="W138" s="77">
        <v>104505</v>
      </c>
      <c r="X138" s="77">
        <v>36733</v>
      </c>
      <c r="Y138" s="77">
        <v>74946</v>
      </c>
      <c r="Z138" s="77">
        <v>119050</v>
      </c>
      <c r="AA138" s="77">
        <v>96935</v>
      </c>
      <c r="AB138" s="79">
        <f t="shared" si="57"/>
        <v>86433.8</v>
      </c>
      <c r="AC138" s="80"/>
      <c r="AD138" s="81">
        <f t="shared" si="58"/>
        <v>12009.698485480061</v>
      </c>
      <c r="AE138" s="61">
        <v>14</v>
      </c>
    </row>
    <row r="139" spans="1:31" s="46" customFormat="1" x14ac:dyDescent="0.3">
      <c r="A139" s="47" t="s">
        <v>171</v>
      </c>
      <c r="B139" s="70" t="s">
        <v>170</v>
      </c>
      <c r="C139" s="49">
        <v>8.17</v>
      </c>
      <c r="D139" s="50">
        <v>1.728</v>
      </c>
      <c r="E139" s="50">
        <v>0.215</v>
      </c>
      <c r="F139" s="50">
        <v>0.23100000000000001</v>
      </c>
      <c r="G139" s="50">
        <v>2.2690000000000001</v>
      </c>
      <c r="H139" s="50">
        <v>1.504</v>
      </c>
      <c r="I139" s="51">
        <f t="shared" si="60"/>
        <v>1.1893999999999998</v>
      </c>
      <c r="J139" s="52">
        <v>246</v>
      </c>
      <c r="K139" s="53"/>
      <c r="L139" s="54"/>
      <c r="M139" s="55"/>
      <c r="N139" s="52"/>
      <c r="O139" s="56"/>
      <c r="P139" s="56">
        <v>1.1890000000000001</v>
      </c>
      <c r="Q139" s="57">
        <f>I139/J139*100</f>
        <v>0.48349593495934956</v>
      </c>
      <c r="R139" s="58">
        <f>I139/C139*100</f>
        <v>14.558139534883718</v>
      </c>
      <c r="S139" s="57"/>
      <c r="T139" s="58"/>
      <c r="U139" s="59">
        <f>J139/C139</f>
        <v>30.110159118727051</v>
      </c>
      <c r="V139" s="60"/>
      <c r="W139" s="77">
        <v>21226</v>
      </c>
      <c r="X139" s="77">
        <v>21057</v>
      </c>
      <c r="Y139" s="77">
        <v>25993</v>
      </c>
      <c r="Z139" s="77">
        <v>50481</v>
      </c>
      <c r="AA139" s="77">
        <v>149229</v>
      </c>
      <c r="AB139" s="79">
        <f t="shared" si="57"/>
        <v>53597.2</v>
      </c>
      <c r="AC139" s="80">
        <f t="shared" si="59"/>
        <v>6560.2447980416155</v>
      </c>
      <c r="AD139" s="81"/>
      <c r="AE139" s="61">
        <v>26</v>
      </c>
    </row>
    <row r="140" spans="1:31" s="46" customFormat="1" x14ac:dyDescent="0.3">
      <c r="A140" s="47" t="s">
        <v>169</v>
      </c>
      <c r="B140" s="48" t="s">
        <v>170</v>
      </c>
      <c r="C140" s="49">
        <v>33.752000000000002</v>
      </c>
      <c r="D140" s="50">
        <v>4.8140000000000001</v>
      </c>
      <c r="E140" s="50">
        <v>6.5540000000000003</v>
      </c>
      <c r="F140" s="50">
        <v>3.976</v>
      </c>
      <c r="G140" s="50">
        <v>8.9949999999999992</v>
      </c>
      <c r="H140" s="50">
        <v>10.018000000000001</v>
      </c>
      <c r="I140" s="51">
        <f t="shared" si="60"/>
        <v>6.8713999999999995</v>
      </c>
      <c r="J140" s="52">
        <v>999.7</v>
      </c>
      <c r="K140" s="53"/>
      <c r="L140" s="54"/>
      <c r="M140" s="55"/>
      <c r="N140" s="52"/>
      <c r="O140" s="56"/>
      <c r="P140" s="56">
        <v>6.8714000000000004</v>
      </c>
      <c r="Q140" s="57">
        <f>I140/J140*100</f>
        <v>0.6873462038611583</v>
      </c>
      <c r="R140" s="58">
        <f>I140/C140*100</f>
        <v>20.358497274235599</v>
      </c>
      <c r="S140" s="57"/>
      <c r="T140" s="58"/>
      <c r="U140" s="59">
        <f>J140/C140</f>
        <v>29.618985541597535</v>
      </c>
      <c r="V140" s="60"/>
      <c r="W140" s="77">
        <v>519326</v>
      </c>
      <c r="X140" s="77">
        <v>485561</v>
      </c>
      <c r="Y140" s="79">
        <v>515697.1</v>
      </c>
      <c r="Z140" s="79">
        <v>751732.4</v>
      </c>
      <c r="AA140" s="79">
        <v>825809.5</v>
      </c>
      <c r="AB140" s="79">
        <f t="shared" si="57"/>
        <v>619625.19999999995</v>
      </c>
      <c r="AC140" s="80">
        <f t="shared" si="59"/>
        <v>18358.177293197437</v>
      </c>
      <c r="AD140" s="81"/>
      <c r="AE140" s="61">
        <v>89</v>
      </c>
    </row>
    <row r="141" spans="1:31" s="46" customFormat="1" x14ac:dyDescent="0.3">
      <c r="A141" s="47" t="s">
        <v>172</v>
      </c>
      <c r="B141" s="48" t="s">
        <v>173</v>
      </c>
      <c r="C141" s="49">
        <v>30.460999999999999</v>
      </c>
      <c r="D141" s="50">
        <v>7.1020000000000003</v>
      </c>
      <c r="E141" s="50">
        <v>6.5540000000000003</v>
      </c>
      <c r="F141" s="50">
        <v>9.2370000000000001</v>
      </c>
      <c r="G141" s="50">
        <v>7.6029999999999998</v>
      </c>
      <c r="H141" s="50">
        <v>4.2229999999999999</v>
      </c>
      <c r="I141" s="51">
        <f t="shared" si="60"/>
        <v>6.9438000000000004</v>
      </c>
      <c r="J141" s="52">
        <v>861.4</v>
      </c>
      <c r="K141" s="53"/>
      <c r="L141" s="54"/>
      <c r="M141" s="55"/>
      <c r="N141" s="52"/>
      <c r="O141" s="56"/>
      <c r="P141" s="56">
        <v>6.9429999999999996</v>
      </c>
      <c r="Q141" s="57">
        <f>I141/J141*100</f>
        <v>0.80610633851869051</v>
      </c>
      <c r="R141" s="58">
        <f>I141/C141*100</f>
        <v>22.795705984701755</v>
      </c>
      <c r="S141" s="57"/>
      <c r="T141" s="58"/>
      <c r="U141" s="59">
        <f>J141/C141</f>
        <v>28.278782705754899</v>
      </c>
      <c r="V141" s="60"/>
      <c r="W141" s="77">
        <v>170345</v>
      </c>
      <c r="X141" s="77">
        <v>271212</v>
      </c>
      <c r="Y141" s="77">
        <v>183058</v>
      </c>
      <c r="Z141" s="77">
        <v>243599</v>
      </c>
      <c r="AA141" s="77"/>
      <c r="AB141" s="79">
        <f t="shared" si="57"/>
        <v>217053.5</v>
      </c>
      <c r="AC141" s="80">
        <f t="shared" si="59"/>
        <v>7125.6196447917009</v>
      </c>
      <c r="AD141" s="81"/>
      <c r="AE141" s="61">
        <v>344</v>
      </c>
    </row>
    <row r="142" spans="1:31" s="46" customFormat="1" x14ac:dyDescent="0.3">
      <c r="A142" s="47" t="s">
        <v>174</v>
      </c>
      <c r="B142" s="48" t="s">
        <v>173</v>
      </c>
      <c r="C142" s="49">
        <v>39.792999999999999</v>
      </c>
      <c r="D142" s="50">
        <v>9.6549999999999994</v>
      </c>
      <c r="E142" s="50">
        <v>9.6660000000000004</v>
      </c>
      <c r="F142" s="50">
        <v>18.131</v>
      </c>
      <c r="G142" s="50">
        <v>17.504999999999999</v>
      </c>
      <c r="H142" s="50">
        <v>14.676</v>
      </c>
      <c r="I142" s="51">
        <f t="shared" si="60"/>
        <v>13.926599999999999</v>
      </c>
      <c r="J142" s="72">
        <v>1009.8</v>
      </c>
      <c r="K142" s="53"/>
      <c r="L142" s="54"/>
      <c r="M142" s="55"/>
      <c r="N142" s="52"/>
      <c r="O142" s="56"/>
      <c r="P142" s="56">
        <v>13.926</v>
      </c>
      <c r="Q142" s="57">
        <f>I142/J142*100</f>
        <v>1.379144385026738</v>
      </c>
      <c r="R142" s="58">
        <f>I142/C142*100</f>
        <v>34.997612645440149</v>
      </c>
      <c r="S142" s="57"/>
      <c r="T142" s="58"/>
      <c r="U142" s="59">
        <f>J142/C142</f>
        <v>25.376322468775914</v>
      </c>
      <c r="V142" s="60"/>
      <c r="W142" s="77">
        <v>181540</v>
      </c>
      <c r="X142" s="77">
        <v>159565</v>
      </c>
      <c r="Y142" s="77">
        <v>251464</v>
      </c>
      <c r="Z142" s="77">
        <v>278239</v>
      </c>
      <c r="AA142" s="77"/>
      <c r="AB142" s="77">
        <f t="shared" si="57"/>
        <v>217702</v>
      </c>
      <c r="AC142" s="80">
        <f t="shared" si="59"/>
        <v>5470.8617093458652</v>
      </c>
      <c r="AD142" s="81"/>
      <c r="AE142" s="61">
        <v>258</v>
      </c>
    </row>
    <row r="143" spans="1:31" s="46" customFormat="1" x14ac:dyDescent="0.3">
      <c r="A143" s="47" t="s">
        <v>175</v>
      </c>
      <c r="B143" s="48" t="s">
        <v>173</v>
      </c>
      <c r="C143" s="49">
        <v>608.35299999999995</v>
      </c>
      <c r="D143" s="50">
        <v>310.48099999999999</v>
      </c>
      <c r="E143" s="50">
        <v>319.09899999999999</v>
      </c>
      <c r="F143" s="50">
        <v>280.03699999999998</v>
      </c>
      <c r="G143" s="50">
        <v>356.85199999999998</v>
      </c>
      <c r="H143" s="50">
        <v>403.06799999999998</v>
      </c>
      <c r="I143" s="51">
        <f t="shared" si="60"/>
        <v>333.9074</v>
      </c>
      <c r="J143" s="72">
        <v>15388.6</v>
      </c>
      <c r="K143" s="53"/>
      <c r="L143" s="54"/>
      <c r="M143" s="55"/>
      <c r="N143" s="52"/>
      <c r="O143" s="56"/>
      <c r="P143" s="56">
        <v>333.90699999999998</v>
      </c>
      <c r="Q143" s="57">
        <f>I143/J143*100</f>
        <v>2.1698361124468759</v>
      </c>
      <c r="R143" s="58">
        <f>I143/C143*100</f>
        <v>54.887113238530929</v>
      </c>
      <c r="S143" s="57"/>
      <c r="T143" s="58"/>
      <c r="U143" s="59">
        <f>J143/C143</f>
        <v>25.295510994439088</v>
      </c>
      <c r="V143" s="60"/>
      <c r="W143" s="77">
        <v>34145164</v>
      </c>
      <c r="X143" s="77">
        <v>19184702</v>
      </c>
      <c r="Y143" s="77">
        <v>19297732</v>
      </c>
      <c r="Z143" s="77">
        <v>20262069</v>
      </c>
      <c r="AA143" s="79">
        <v>23188928.800000001</v>
      </c>
      <c r="AB143" s="66">
        <f t="shared" si="57"/>
        <v>23215719.16</v>
      </c>
      <c r="AC143" s="80">
        <f t="shared" si="59"/>
        <v>38161.592299207863</v>
      </c>
      <c r="AD143" s="81"/>
      <c r="AE143" s="61">
        <v>805</v>
      </c>
    </row>
    <row r="144" spans="1:31" x14ac:dyDescent="0.3">
      <c r="A144" s="20"/>
      <c r="B144" s="24"/>
      <c r="C144" s="25"/>
      <c r="D144" s="4"/>
      <c r="E144" s="4"/>
      <c r="F144" s="4"/>
      <c r="G144" s="4"/>
      <c r="H144" s="4"/>
      <c r="I144" s="9"/>
      <c r="J144" s="15"/>
      <c r="K144" s="5"/>
      <c r="L144" s="16"/>
    </row>
    <row r="145" spans="1:13" x14ac:dyDescent="0.3">
      <c r="A145" s="20"/>
      <c r="B145" s="24"/>
      <c r="C145" s="25"/>
      <c r="D145" s="4"/>
      <c r="E145" s="4"/>
      <c r="F145" s="4"/>
      <c r="G145" s="4"/>
      <c r="H145" s="4"/>
      <c r="I145" s="9"/>
      <c r="J145" s="15"/>
      <c r="K145" s="5"/>
      <c r="L145" s="16"/>
    </row>
    <row r="146" spans="1:13" x14ac:dyDescent="0.3">
      <c r="A146" s="20"/>
      <c r="B146" s="24"/>
      <c r="C146" s="25"/>
      <c r="D146" s="4"/>
      <c r="E146" s="4"/>
      <c r="F146" s="4"/>
      <c r="G146" s="4"/>
      <c r="H146" s="4"/>
      <c r="I146" s="9"/>
      <c r="J146" s="15"/>
      <c r="K146" s="5"/>
      <c r="L146" s="16"/>
    </row>
    <row r="147" spans="1:13" x14ac:dyDescent="0.3">
      <c r="A147" s="20"/>
      <c r="B147" s="24"/>
      <c r="C147" s="25"/>
      <c r="D147" s="4"/>
      <c r="E147" s="4"/>
      <c r="F147" s="4"/>
      <c r="G147" s="4"/>
      <c r="H147" s="4"/>
      <c r="I147" s="9"/>
      <c r="J147" s="15"/>
      <c r="K147" s="5"/>
      <c r="L147" s="16"/>
    </row>
    <row r="148" spans="1:13" x14ac:dyDescent="0.3">
      <c r="A148" s="20"/>
      <c r="B148" s="24"/>
      <c r="C148" s="25"/>
      <c r="D148" s="4"/>
      <c r="E148" s="4"/>
      <c r="F148" s="4"/>
      <c r="G148" s="4"/>
      <c r="H148" s="4"/>
      <c r="I148" s="9"/>
      <c r="J148" s="15"/>
      <c r="K148" s="5"/>
      <c r="L148" s="16"/>
    </row>
    <row r="149" spans="1:13" x14ac:dyDescent="0.3">
      <c r="K149" s="5"/>
      <c r="M149" s="14"/>
    </row>
    <row r="150" spans="1:13" x14ac:dyDescent="0.3">
      <c r="A150" s="18"/>
      <c r="B150" s="18"/>
      <c r="K150" s="5"/>
      <c r="M150" s="14"/>
    </row>
    <row r="151" spans="1:13" x14ac:dyDescent="0.3">
      <c r="A151" s="18"/>
      <c r="B151" s="18"/>
    </row>
    <row r="152" spans="1:13" x14ac:dyDescent="0.3">
      <c r="A152" s="20"/>
      <c r="B152" s="23"/>
      <c r="C152" s="21"/>
      <c r="D152" s="4"/>
      <c r="E152" s="4"/>
      <c r="F152" s="4"/>
      <c r="G152" s="4"/>
      <c r="H152" s="4"/>
      <c r="I152" s="9"/>
      <c r="J152" s="15"/>
      <c r="K152" s="5"/>
      <c r="L152" s="16"/>
    </row>
    <row r="153" spans="1:13" x14ac:dyDescent="0.3">
      <c r="A153" s="20"/>
      <c r="B153" s="23"/>
      <c r="C153" s="21"/>
      <c r="D153" s="4"/>
      <c r="E153" s="4"/>
      <c r="F153" s="4"/>
      <c r="G153" s="4"/>
      <c r="H153" s="4"/>
      <c r="I153" s="9"/>
      <c r="J153" s="15"/>
      <c r="K153" s="5"/>
      <c r="L153" s="16"/>
    </row>
    <row r="154" spans="1:13" x14ac:dyDescent="0.3">
      <c r="A154" s="20"/>
      <c r="B154" s="23"/>
      <c r="C154" s="21"/>
      <c r="D154" s="4"/>
      <c r="E154" s="4"/>
      <c r="F154" s="4"/>
      <c r="G154" s="4"/>
      <c r="H154" s="4"/>
      <c r="I154" s="9"/>
      <c r="J154" s="15"/>
      <c r="K154" s="5"/>
      <c r="L154" s="16"/>
    </row>
    <row r="155" spans="1:13" x14ac:dyDescent="0.3">
      <c r="A155" s="20"/>
      <c r="B155" s="24"/>
      <c r="C155" s="22"/>
      <c r="D155" s="4"/>
      <c r="E155" s="4"/>
      <c r="F155" s="4"/>
      <c r="G155" s="4"/>
      <c r="H155" s="4"/>
      <c r="I155" s="9"/>
      <c r="J155" s="15"/>
      <c r="K155" s="5"/>
      <c r="L155" s="16"/>
    </row>
    <row r="156" spans="1:13" x14ac:dyDescent="0.3">
      <c r="A156" s="20"/>
      <c r="B156" s="20"/>
      <c r="C156" s="22"/>
      <c r="D156" s="4"/>
      <c r="E156" s="4"/>
      <c r="F156" s="4"/>
      <c r="G156" s="4"/>
      <c r="H156" s="4"/>
      <c r="I156" s="9"/>
      <c r="J156" s="15"/>
      <c r="K156" s="5"/>
      <c r="L156" s="16"/>
    </row>
    <row r="157" spans="1:13" x14ac:dyDescent="0.3">
      <c r="A157" s="20"/>
      <c r="B157" s="20"/>
      <c r="C157" s="22"/>
      <c r="D157" s="4"/>
      <c r="E157" s="4"/>
      <c r="F157" s="4"/>
      <c r="G157" s="4"/>
      <c r="H157" s="4"/>
      <c r="I157" s="9"/>
      <c r="J157" s="15"/>
      <c r="K157" s="5"/>
      <c r="L157" s="16"/>
    </row>
    <row r="158" spans="1:13" x14ac:dyDescent="0.3">
      <c r="A158" s="20"/>
      <c r="B158" s="20"/>
      <c r="C158" s="22"/>
      <c r="D158" s="4"/>
      <c r="E158" s="4"/>
      <c r="F158" s="4"/>
      <c r="G158" s="4"/>
      <c r="H158" s="4"/>
      <c r="I158" s="9"/>
      <c r="J158" s="15"/>
      <c r="K158" s="5"/>
      <c r="L158" s="16"/>
    </row>
    <row r="159" spans="1:13" x14ac:dyDescent="0.3">
      <c r="A159" s="20"/>
      <c r="B159" s="20"/>
      <c r="C159" s="22"/>
      <c r="D159" s="4"/>
      <c r="E159" s="4"/>
      <c r="F159" s="4"/>
      <c r="G159" s="4"/>
      <c r="H159" s="4"/>
      <c r="I159" s="9"/>
      <c r="J159" s="15"/>
      <c r="K159" s="5"/>
      <c r="L159" s="16"/>
    </row>
    <row r="160" spans="1:13" x14ac:dyDescent="0.3">
      <c r="A160" s="20"/>
      <c r="B160" s="20"/>
      <c r="C160" s="22"/>
      <c r="D160" s="4"/>
      <c r="E160" s="4"/>
      <c r="F160" s="4"/>
      <c r="G160" s="4"/>
      <c r="H160" s="4"/>
      <c r="I160" s="9"/>
      <c r="J160" s="15"/>
      <c r="K160" s="5"/>
      <c r="L160" s="16"/>
    </row>
    <row r="161" spans="1:12" x14ac:dyDescent="0.3">
      <c r="A161" s="20"/>
      <c r="B161" s="20"/>
      <c r="C161" s="22"/>
      <c r="D161" s="4"/>
      <c r="E161" s="4"/>
      <c r="F161" s="4"/>
      <c r="G161" s="4"/>
      <c r="H161" s="4"/>
      <c r="I161" s="9"/>
      <c r="J161" s="15"/>
      <c r="K161" s="5"/>
      <c r="L161" s="16"/>
    </row>
    <row r="162" spans="1:12" x14ac:dyDescent="0.3">
      <c r="A162" s="20"/>
      <c r="B162" s="20"/>
      <c r="C162" s="22"/>
      <c r="D162" s="4"/>
      <c r="E162" s="4"/>
      <c r="F162" s="4"/>
      <c r="G162" s="4"/>
      <c r="H162" s="4"/>
      <c r="I162" s="9"/>
      <c r="J162" s="15"/>
      <c r="K162" s="5"/>
      <c r="L162" s="16"/>
    </row>
    <row r="163" spans="1:12" x14ac:dyDescent="0.3">
      <c r="A163" s="20"/>
      <c r="B163" s="20"/>
      <c r="C163" s="22"/>
      <c r="D163" s="4"/>
      <c r="E163" s="4"/>
      <c r="F163" s="4"/>
      <c r="G163" s="4"/>
      <c r="H163" s="4"/>
      <c r="I163" s="9"/>
      <c r="J163" s="15"/>
      <c r="K163" s="5"/>
      <c r="L163" s="16"/>
    </row>
    <row r="164" spans="1:12" x14ac:dyDescent="0.3">
      <c r="A164" s="20"/>
      <c r="B164" s="20"/>
      <c r="C164" s="22"/>
      <c r="D164" s="4"/>
      <c r="E164" s="4"/>
      <c r="F164" s="4"/>
      <c r="G164" s="4"/>
      <c r="H164" s="4"/>
      <c r="I164" s="9"/>
      <c r="J164" s="15"/>
      <c r="K164" s="5"/>
      <c r="L164" s="16"/>
    </row>
    <row r="165" spans="1:12" x14ac:dyDescent="0.3">
      <c r="A165" s="20"/>
      <c r="B165" s="20"/>
      <c r="C165" s="22"/>
      <c r="D165" s="4"/>
      <c r="E165" s="4"/>
      <c r="F165" s="4"/>
      <c r="G165" s="4"/>
      <c r="H165" s="4"/>
      <c r="I165" s="9"/>
      <c r="J165" s="15"/>
      <c r="K165" s="5"/>
      <c r="L165" s="16"/>
    </row>
    <row r="166" spans="1:12" x14ac:dyDescent="0.3">
      <c r="A166" s="20"/>
      <c r="B166" s="20"/>
      <c r="C166" s="22"/>
      <c r="D166" s="4"/>
      <c r="E166" s="4"/>
      <c r="F166" s="4"/>
      <c r="G166" s="4"/>
      <c r="H166" s="4"/>
      <c r="I166" s="9"/>
      <c r="J166" s="15"/>
      <c r="K166" s="5"/>
      <c r="L166" s="16"/>
    </row>
    <row r="167" spans="1:12" x14ac:dyDescent="0.3">
      <c r="A167" s="20"/>
      <c r="B167" s="20"/>
      <c r="C167" s="22"/>
      <c r="D167" s="4"/>
      <c r="E167" s="4"/>
      <c r="F167" s="4"/>
      <c r="G167" s="4"/>
      <c r="H167" s="4"/>
      <c r="I167" s="9"/>
      <c r="J167" s="15"/>
      <c r="K167" s="5"/>
      <c r="L167" s="16"/>
    </row>
    <row r="168" spans="1:12" x14ac:dyDescent="0.3">
      <c r="A168" s="20"/>
      <c r="B168" s="20"/>
      <c r="C168" s="22"/>
      <c r="D168" s="4"/>
      <c r="E168" s="4"/>
      <c r="F168" s="4"/>
      <c r="G168" s="4"/>
      <c r="H168" s="4"/>
      <c r="I168" s="9"/>
      <c r="J168" s="15"/>
      <c r="K168" s="5"/>
      <c r="L168" s="16"/>
    </row>
    <row r="169" spans="1:12" x14ac:dyDescent="0.3">
      <c r="A169" s="20"/>
      <c r="B169" s="20"/>
      <c r="C169" s="22"/>
      <c r="D169" s="4"/>
      <c r="E169" s="4"/>
      <c r="F169" s="4"/>
      <c r="G169" s="4"/>
      <c r="H169" s="4"/>
      <c r="I169" s="9"/>
      <c r="J169" s="15"/>
      <c r="K169" s="5"/>
      <c r="L169" s="16"/>
    </row>
    <row r="170" spans="1:12" x14ac:dyDescent="0.3">
      <c r="A170" s="20"/>
      <c r="B170" s="20"/>
      <c r="C170" s="22"/>
      <c r="D170" s="4"/>
      <c r="E170" s="4"/>
      <c r="F170" s="4"/>
      <c r="G170" s="4"/>
      <c r="H170" s="4"/>
      <c r="I170" s="9"/>
      <c r="J170" s="15"/>
      <c r="K170" s="5"/>
      <c r="L170" s="16"/>
    </row>
    <row r="171" spans="1:12" x14ac:dyDescent="0.3">
      <c r="A171" s="20"/>
      <c r="B171" s="20"/>
      <c r="C171" s="22"/>
      <c r="D171" s="4"/>
      <c r="E171" s="4"/>
      <c r="F171" s="4"/>
      <c r="G171" s="4"/>
      <c r="H171" s="4"/>
      <c r="I171" s="9"/>
      <c r="J171" s="15"/>
      <c r="K171" s="5"/>
      <c r="L171" s="16"/>
    </row>
    <row r="172" spans="1:12" x14ac:dyDescent="0.3">
      <c r="A172" s="20"/>
      <c r="B172" s="20"/>
      <c r="C172" s="22"/>
      <c r="D172" s="4"/>
      <c r="E172" s="4"/>
      <c r="F172" s="4"/>
      <c r="G172" s="4"/>
      <c r="H172" s="4"/>
      <c r="I172" s="9"/>
      <c r="J172" s="15"/>
      <c r="K172" s="5"/>
      <c r="L172" s="16"/>
    </row>
    <row r="173" spans="1:12" x14ac:dyDescent="0.3">
      <c r="A173" s="20"/>
      <c r="B173" s="20"/>
      <c r="C173" s="22"/>
      <c r="D173" s="4"/>
      <c r="E173" s="4"/>
      <c r="F173" s="4"/>
      <c r="G173" s="4"/>
      <c r="H173" s="4"/>
      <c r="I173" s="9"/>
      <c r="J173" s="15"/>
      <c r="K173" s="5"/>
      <c r="L173" s="16"/>
    </row>
    <row r="174" spans="1:12" x14ac:dyDescent="0.3">
      <c r="A174" s="20"/>
      <c r="B174" s="20"/>
      <c r="C174" s="22"/>
      <c r="D174" s="4"/>
      <c r="E174" s="4"/>
      <c r="F174" s="4"/>
      <c r="G174" s="4"/>
      <c r="H174" s="4"/>
      <c r="I174" s="9"/>
      <c r="J174" s="15"/>
      <c r="K174" s="5"/>
      <c r="L174" s="16"/>
    </row>
    <row r="175" spans="1:12" x14ac:dyDescent="0.3">
      <c r="A175" s="18"/>
      <c r="B175" s="18"/>
    </row>
    <row r="176" spans="1:12" x14ac:dyDescent="0.3">
      <c r="A176" s="18"/>
      <c r="B176" s="18"/>
    </row>
    <row r="177" spans="1:2" x14ac:dyDescent="0.3">
      <c r="A177" s="18"/>
      <c r="B177" s="18"/>
    </row>
    <row r="178" spans="1:2" x14ac:dyDescent="0.3">
      <c r="A178" s="18"/>
      <c r="B178" s="18"/>
    </row>
    <row r="179" spans="1:2" x14ac:dyDescent="0.3">
      <c r="A179" s="18"/>
      <c r="B179" s="18"/>
    </row>
    <row r="180" spans="1:2" x14ac:dyDescent="0.3">
      <c r="A180" s="18"/>
      <c r="B180" s="18"/>
    </row>
    <row r="181" spans="1:2" x14ac:dyDescent="0.3">
      <c r="A181" s="18"/>
      <c r="B181" s="18"/>
    </row>
    <row r="182" spans="1:2" x14ac:dyDescent="0.3">
      <c r="A182" s="18"/>
      <c r="B182" s="18"/>
    </row>
    <row r="183" spans="1:2" x14ac:dyDescent="0.3">
      <c r="A183" s="18"/>
      <c r="B183" s="18"/>
    </row>
    <row r="184" spans="1:2" x14ac:dyDescent="0.3">
      <c r="A184" s="18"/>
      <c r="B184" s="18"/>
    </row>
    <row r="185" spans="1:2" x14ac:dyDescent="0.3">
      <c r="A185" s="18"/>
      <c r="B185" s="18"/>
    </row>
    <row r="186" spans="1:2" x14ac:dyDescent="0.3">
      <c r="A186" s="18"/>
      <c r="B186" s="18"/>
    </row>
    <row r="187" spans="1:2" x14ac:dyDescent="0.3">
      <c r="A187" s="18"/>
      <c r="B187" s="18"/>
    </row>
    <row r="188" spans="1:2" x14ac:dyDescent="0.3">
      <c r="A188" s="18"/>
      <c r="B188" s="18"/>
    </row>
    <row r="189" spans="1:2" x14ac:dyDescent="0.3">
      <c r="A189" s="18"/>
      <c r="B189" s="18"/>
    </row>
    <row r="190" spans="1:2" x14ac:dyDescent="0.3">
      <c r="A190" s="18"/>
      <c r="B190" s="18"/>
    </row>
    <row r="191" spans="1:2" x14ac:dyDescent="0.3">
      <c r="A191" s="18"/>
      <c r="B191" s="18"/>
    </row>
    <row r="192" spans="1:2" x14ac:dyDescent="0.3">
      <c r="A192" s="18"/>
      <c r="B192" s="18"/>
    </row>
    <row r="193" spans="1:2" x14ac:dyDescent="0.3">
      <c r="A193" s="18"/>
      <c r="B193" s="18"/>
    </row>
    <row r="194" spans="1:2" x14ac:dyDescent="0.3">
      <c r="A194" s="18"/>
      <c r="B194" s="18"/>
    </row>
    <row r="195" spans="1:2" x14ac:dyDescent="0.3">
      <c r="A195" s="18"/>
      <c r="B195" s="18"/>
    </row>
    <row r="196" spans="1:2" x14ac:dyDescent="0.3">
      <c r="A196" s="18"/>
      <c r="B196" s="18"/>
    </row>
    <row r="197" spans="1:2" x14ac:dyDescent="0.3">
      <c r="A197" s="18"/>
      <c r="B197" s="18"/>
    </row>
    <row r="198" spans="1:2" x14ac:dyDescent="0.3">
      <c r="A198" s="18"/>
      <c r="B198" s="18"/>
    </row>
    <row r="199" spans="1:2" x14ac:dyDescent="0.3">
      <c r="A199" s="18"/>
      <c r="B199" s="18"/>
    </row>
    <row r="200" spans="1:2" x14ac:dyDescent="0.3">
      <c r="A200" s="18"/>
      <c r="B200" s="18"/>
    </row>
    <row r="201" spans="1:2" x14ac:dyDescent="0.3">
      <c r="A201" s="18"/>
      <c r="B201" s="18"/>
    </row>
    <row r="202" spans="1:2" x14ac:dyDescent="0.3">
      <c r="A202" s="18"/>
      <c r="B202" s="18"/>
    </row>
    <row r="203" spans="1:2" x14ac:dyDescent="0.3">
      <c r="A203" s="18"/>
      <c r="B203" s="18"/>
    </row>
    <row r="204" spans="1:2" x14ac:dyDescent="0.3">
      <c r="A204" s="18"/>
      <c r="B204" s="18"/>
    </row>
    <row r="205" spans="1:2" x14ac:dyDescent="0.3">
      <c r="A205" s="18"/>
      <c r="B205" s="18"/>
    </row>
    <row r="206" spans="1:2" x14ac:dyDescent="0.3">
      <c r="A206" s="18"/>
      <c r="B206" s="18"/>
    </row>
    <row r="207" spans="1:2" x14ac:dyDescent="0.3">
      <c r="A207" s="18"/>
      <c r="B207" s="18"/>
    </row>
    <row r="208" spans="1:2" x14ac:dyDescent="0.3">
      <c r="A208" s="18"/>
      <c r="B208" s="18"/>
    </row>
    <row r="209" spans="1:2" x14ac:dyDescent="0.3">
      <c r="A209" s="18"/>
      <c r="B209" s="18"/>
    </row>
    <row r="210" spans="1:2" x14ac:dyDescent="0.3">
      <c r="A210" s="18"/>
      <c r="B210" s="18"/>
    </row>
    <row r="211" spans="1:2" x14ac:dyDescent="0.3">
      <c r="A211" s="18"/>
      <c r="B211" s="18"/>
    </row>
    <row r="212" spans="1:2" x14ac:dyDescent="0.3">
      <c r="A212" s="18"/>
      <c r="B212" s="18"/>
    </row>
    <row r="213" spans="1:2" x14ac:dyDescent="0.3">
      <c r="A213" s="18"/>
      <c r="B213" s="18"/>
    </row>
    <row r="214" spans="1:2" x14ac:dyDescent="0.3">
      <c r="A214" s="18"/>
      <c r="B214" s="18"/>
    </row>
    <row r="215" spans="1:2" x14ac:dyDescent="0.3">
      <c r="A215" s="18"/>
      <c r="B215" s="18"/>
    </row>
    <row r="216" spans="1:2" x14ac:dyDescent="0.3">
      <c r="A216" s="18"/>
      <c r="B216" s="18"/>
    </row>
    <row r="217" spans="1:2" x14ac:dyDescent="0.3">
      <c r="A217" s="18"/>
      <c r="B217" s="18"/>
    </row>
    <row r="218" spans="1:2" x14ac:dyDescent="0.3">
      <c r="A218" s="18"/>
      <c r="B218" s="18"/>
    </row>
    <row r="219" spans="1:2" x14ac:dyDescent="0.3">
      <c r="A219" s="18"/>
      <c r="B219" s="18"/>
    </row>
    <row r="220" spans="1:2" x14ac:dyDescent="0.3">
      <c r="A220" s="18"/>
      <c r="B220" s="18"/>
    </row>
    <row r="221" spans="1:2" x14ac:dyDescent="0.3">
      <c r="A221" s="18"/>
      <c r="B221" s="18"/>
    </row>
    <row r="222" spans="1:2" x14ac:dyDescent="0.3">
      <c r="A222" s="18"/>
      <c r="B222" s="18"/>
    </row>
    <row r="223" spans="1:2" x14ac:dyDescent="0.3">
      <c r="A223" s="18"/>
      <c r="B223" s="18"/>
    </row>
    <row r="224" spans="1:2" x14ac:dyDescent="0.3">
      <c r="A224" s="18"/>
      <c r="B224" s="18"/>
    </row>
    <row r="225" spans="1:2" x14ac:dyDescent="0.3">
      <c r="A225" s="18"/>
      <c r="B225" s="18"/>
    </row>
    <row r="226" spans="1:2" x14ac:dyDescent="0.3">
      <c r="A226" s="18"/>
      <c r="B226" s="18"/>
    </row>
    <row r="227" spans="1:2" x14ac:dyDescent="0.3">
      <c r="A227" s="18"/>
      <c r="B227" s="18"/>
    </row>
    <row r="228" spans="1:2" x14ac:dyDescent="0.3">
      <c r="A228" s="18"/>
      <c r="B228" s="18"/>
    </row>
    <row r="229" spans="1:2" x14ac:dyDescent="0.3">
      <c r="A229" s="18"/>
      <c r="B229" s="18"/>
    </row>
    <row r="230" spans="1:2" x14ac:dyDescent="0.3">
      <c r="A230" s="18"/>
      <c r="B230" s="18"/>
    </row>
    <row r="231" spans="1:2" x14ac:dyDescent="0.3">
      <c r="A231" s="18"/>
      <c r="B231" s="18"/>
    </row>
    <row r="232" spans="1:2" x14ac:dyDescent="0.3">
      <c r="A232" s="18"/>
      <c r="B232" s="18"/>
    </row>
    <row r="233" spans="1:2" x14ac:dyDescent="0.3">
      <c r="A233" s="18"/>
      <c r="B233" s="18"/>
    </row>
    <row r="234" spans="1:2" x14ac:dyDescent="0.3">
      <c r="A234" s="18"/>
      <c r="B234" s="18"/>
    </row>
    <row r="235" spans="1:2" x14ac:dyDescent="0.3">
      <c r="A235" s="18"/>
      <c r="B235" s="18"/>
    </row>
    <row r="236" spans="1:2" x14ac:dyDescent="0.3">
      <c r="A236" s="18"/>
      <c r="B236" s="18"/>
    </row>
    <row r="237" spans="1:2" x14ac:dyDescent="0.3">
      <c r="A237" s="18"/>
      <c r="B237" s="18"/>
    </row>
    <row r="238" spans="1:2" x14ac:dyDescent="0.3">
      <c r="A238" s="18"/>
      <c r="B238" s="18"/>
    </row>
    <row r="239" spans="1:2" x14ac:dyDescent="0.3">
      <c r="A239" s="18"/>
      <c r="B239" s="18"/>
    </row>
    <row r="240" spans="1:2" x14ac:dyDescent="0.3">
      <c r="A240" s="18"/>
      <c r="B240" s="18"/>
    </row>
    <row r="241" spans="1:2" x14ac:dyDescent="0.3">
      <c r="A241" s="18"/>
      <c r="B241" s="18"/>
    </row>
    <row r="242" spans="1:2" x14ac:dyDescent="0.3">
      <c r="A242" s="18"/>
      <c r="B242" s="18"/>
    </row>
    <row r="243" spans="1:2" x14ac:dyDescent="0.3">
      <c r="A243" s="18"/>
      <c r="B243" s="18"/>
    </row>
    <row r="244" spans="1:2" x14ac:dyDescent="0.3">
      <c r="A244" s="18"/>
      <c r="B244" s="18"/>
    </row>
    <row r="245" spans="1:2" x14ac:dyDescent="0.3">
      <c r="A245" s="18"/>
      <c r="B245" s="18"/>
    </row>
    <row r="246" spans="1:2" x14ac:dyDescent="0.3">
      <c r="A246" s="18"/>
      <c r="B246" s="18"/>
    </row>
    <row r="247" spans="1:2" x14ac:dyDescent="0.3">
      <c r="A247" s="18"/>
      <c r="B247" s="18"/>
    </row>
    <row r="248" spans="1:2" x14ac:dyDescent="0.3">
      <c r="A248" s="18"/>
      <c r="B248" s="18"/>
    </row>
    <row r="249" spans="1:2" x14ac:dyDescent="0.3">
      <c r="A249" s="18"/>
      <c r="B249" s="18"/>
    </row>
    <row r="250" spans="1:2" x14ac:dyDescent="0.3">
      <c r="A250" s="18"/>
      <c r="B250" s="18"/>
    </row>
    <row r="251" spans="1:2" x14ac:dyDescent="0.3">
      <c r="A251" s="18"/>
      <c r="B251" s="18"/>
    </row>
    <row r="252" spans="1:2" x14ac:dyDescent="0.3">
      <c r="A252" s="18"/>
      <c r="B252" s="18"/>
    </row>
    <row r="253" spans="1:2" x14ac:dyDescent="0.3">
      <c r="A253" s="18"/>
      <c r="B253" s="18"/>
    </row>
    <row r="254" spans="1:2" x14ac:dyDescent="0.3">
      <c r="A254" s="18"/>
      <c r="B254" s="18"/>
    </row>
    <row r="255" spans="1:2" x14ac:dyDescent="0.3">
      <c r="A255" s="18"/>
      <c r="B255" s="18"/>
    </row>
    <row r="256" spans="1:2" x14ac:dyDescent="0.3">
      <c r="A256" s="18"/>
      <c r="B256" s="18"/>
    </row>
    <row r="257" spans="1:2" x14ac:dyDescent="0.3">
      <c r="A257" s="18"/>
      <c r="B257" s="18"/>
    </row>
    <row r="258" spans="1:2" x14ac:dyDescent="0.3">
      <c r="A258" s="18"/>
      <c r="B258" s="18"/>
    </row>
    <row r="259" spans="1:2" x14ac:dyDescent="0.3">
      <c r="A259" s="18"/>
      <c r="B259" s="18"/>
    </row>
    <row r="260" spans="1:2" x14ac:dyDescent="0.3">
      <c r="A260" s="18"/>
      <c r="B260" s="18"/>
    </row>
    <row r="261" spans="1:2" x14ac:dyDescent="0.3">
      <c r="A261" s="18"/>
      <c r="B261" s="18"/>
    </row>
    <row r="262" spans="1:2" x14ac:dyDescent="0.3">
      <c r="A262" s="18"/>
      <c r="B262" s="18"/>
    </row>
    <row r="263" spans="1:2" x14ac:dyDescent="0.3">
      <c r="A263" s="18"/>
      <c r="B263" s="18"/>
    </row>
    <row r="264" spans="1:2" x14ac:dyDescent="0.3">
      <c r="A264" s="18"/>
      <c r="B264" s="18"/>
    </row>
    <row r="265" spans="1:2" x14ac:dyDescent="0.3">
      <c r="A265" s="18"/>
      <c r="B265" s="18"/>
    </row>
    <row r="266" spans="1:2" x14ac:dyDescent="0.3">
      <c r="A266" s="18"/>
      <c r="B266" s="18"/>
    </row>
    <row r="267" spans="1:2" x14ac:dyDescent="0.3">
      <c r="A267" s="18"/>
      <c r="B267" s="18"/>
    </row>
    <row r="268" spans="1:2" x14ac:dyDescent="0.3">
      <c r="A268" s="18"/>
      <c r="B268" s="18"/>
    </row>
    <row r="269" spans="1:2" x14ac:dyDescent="0.3">
      <c r="A269" s="18"/>
      <c r="B269" s="18"/>
    </row>
    <row r="270" spans="1:2" x14ac:dyDescent="0.3">
      <c r="A270" s="18"/>
      <c r="B270" s="18"/>
    </row>
    <row r="271" spans="1:2" x14ac:dyDescent="0.3">
      <c r="A271" s="18"/>
      <c r="B271" s="18"/>
    </row>
    <row r="272" spans="1:2" x14ac:dyDescent="0.3">
      <c r="A272" s="18"/>
      <c r="B272" s="18"/>
    </row>
    <row r="273" spans="1:2" x14ac:dyDescent="0.3">
      <c r="A273" s="18"/>
      <c r="B273" s="18"/>
    </row>
    <row r="274" spans="1:2" x14ac:dyDescent="0.3">
      <c r="A274" s="18"/>
      <c r="B274" s="18"/>
    </row>
    <row r="275" spans="1:2" x14ac:dyDescent="0.3">
      <c r="A275" s="18"/>
      <c r="B275" s="18"/>
    </row>
    <row r="276" spans="1:2" x14ac:dyDescent="0.3">
      <c r="A276" s="18"/>
      <c r="B276" s="18"/>
    </row>
    <row r="277" spans="1:2" x14ac:dyDescent="0.3">
      <c r="A277" s="18"/>
      <c r="B277" s="18"/>
    </row>
    <row r="278" spans="1:2" x14ac:dyDescent="0.3">
      <c r="A278" s="18"/>
      <c r="B278" s="18"/>
    </row>
    <row r="279" spans="1:2" x14ac:dyDescent="0.3">
      <c r="A279" s="18"/>
      <c r="B279" s="18"/>
    </row>
    <row r="280" spans="1:2" x14ac:dyDescent="0.3">
      <c r="A280" s="18"/>
      <c r="B280" s="18"/>
    </row>
    <row r="281" spans="1:2" x14ac:dyDescent="0.3">
      <c r="A281" s="18"/>
      <c r="B281" s="18"/>
    </row>
    <row r="282" spans="1:2" x14ac:dyDescent="0.3">
      <c r="A282" s="18"/>
      <c r="B282" s="18"/>
    </row>
    <row r="283" spans="1:2" x14ac:dyDescent="0.3">
      <c r="A283" s="18"/>
      <c r="B283" s="18"/>
    </row>
    <row r="284" spans="1:2" x14ac:dyDescent="0.3">
      <c r="A284" s="18"/>
      <c r="B284" s="18"/>
    </row>
    <row r="285" spans="1:2" x14ac:dyDescent="0.3">
      <c r="A285" s="18"/>
      <c r="B285" s="18"/>
    </row>
    <row r="286" spans="1:2" x14ac:dyDescent="0.3">
      <c r="A286" s="18"/>
      <c r="B286" s="18"/>
    </row>
    <row r="287" spans="1:2" x14ac:dyDescent="0.3">
      <c r="A287" s="18"/>
      <c r="B287" s="18"/>
    </row>
    <row r="288" spans="1:2" x14ac:dyDescent="0.3">
      <c r="A288" s="18"/>
      <c r="B288" s="18"/>
    </row>
    <row r="289" spans="1:2" x14ac:dyDescent="0.3">
      <c r="A289" s="18"/>
      <c r="B289" s="18"/>
    </row>
    <row r="290" spans="1:2" x14ac:dyDescent="0.3">
      <c r="A290" s="18"/>
      <c r="B290" s="18"/>
    </row>
    <row r="291" spans="1:2" x14ac:dyDescent="0.3">
      <c r="A291" s="18"/>
      <c r="B291" s="18"/>
    </row>
    <row r="292" spans="1:2" x14ac:dyDescent="0.3">
      <c r="A292" s="18"/>
      <c r="B292" s="18"/>
    </row>
    <row r="293" spans="1:2" x14ac:dyDescent="0.3">
      <c r="A293" s="18"/>
      <c r="B293" s="18"/>
    </row>
    <row r="294" spans="1:2" x14ac:dyDescent="0.3">
      <c r="A294" s="18"/>
      <c r="B294" s="18"/>
    </row>
    <row r="295" spans="1:2" x14ac:dyDescent="0.3">
      <c r="A295" s="18"/>
      <c r="B295" s="18"/>
    </row>
    <row r="296" spans="1:2" x14ac:dyDescent="0.3">
      <c r="A296" s="18"/>
      <c r="B296" s="18"/>
    </row>
    <row r="297" spans="1:2" x14ac:dyDescent="0.3">
      <c r="A297" s="18"/>
      <c r="B297" s="18"/>
    </row>
    <row r="298" spans="1:2" x14ac:dyDescent="0.3">
      <c r="A298" s="18"/>
      <c r="B298" s="18"/>
    </row>
    <row r="299" spans="1:2" x14ac:dyDescent="0.3">
      <c r="A299" s="18"/>
      <c r="B299" s="18"/>
    </row>
    <row r="300" spans="1:2" x14ac:dyDescent="0.3">
      <c r="A300" s="18"/>
      <c r="B300" s="18"/>
    </row>
    <row r="301" spans="1:2" x14ac:dyDescent="0.3">
      <c r="A301" s="18"/>
      <c r="B301" s="18"/>
    </row>
    <row r="302" spans="1:2" x14ac:dyDescent="0.3">
      <c r="A302" s="18"/>
      <c r="B302" s="18"/>
    </row>
    <row r="303" spans="1:2" x14ac:dyDescent="0.3">
      <c r="A303" s="18"/>
      <c r="B303" s="18"/>
    </row>
    <row r="304" spans="1:2" x14ac:dyDescent="0.3">
      <c r="A304" s="18"/>
      <c r="B304" s="18"/>
    </row>
    <row r="305" spans="1:2" x14ac:dyDescent="0.3">
      <c r="A305" s="18"/>
      <c r="B305" s="18"/>
    </row>
    <row r="306" spans="1:2" x14ac:dyDescent="0.3">
      <c r="A306" s="18"/>
      <c r="B306" s="18"/>
    </row>
    <row r="307" spans="1:2" x14ac:dyDescent="0.3">
      <c r="A307" s="18"/>
      <c r="B307" s="18"/>
    </row>
    <row r="308" spans="1:2" x14ac:dyDescent="0.3">
      <c r="A308" s="18"/>
      <c r="B308" s="18"/>
    </row>
    <row r="309" spans="1:2" x14ac:dyDescent="0.3">
      <c r="A309" s="18"/>
      <c r="B309" s="18"/>
    </row>
    <row r="310" spans="1:2" x14ac:dyDescent="0.3">
      <c r="A310" s="18"/>
      <c r="B310" s="18"/>
    </row>
    <row r="311" spans="1:2" x14ac:dyDescent="0.3">
      <c r="A311" s="18"/>
      <c r="B311" s="18"/>
    </row>
    <row r="312" spans="1:2" x14ac:dyDescent="0.3">
      <c r="A312" s="18"/>
      <c r="B312" s="18"/>
    </row>
    <row r="313" spans="1:2" x14ac:dyDescent="0.3">
      <c r="A313" s="18"/>
      <c r="B313" s="18"/>
    </row>
    <row r="314" spans="1:2" x14ac:dyDescent="0.3">
      <c r="A314" s="18"/>
      <c r="B314" s="18"/>
    </row>
    <row r="315" spans="1:2" x14ac:dyDescent="0.3">
      <c r="A315" s="18"/>
      <c r="B315" s="18"/>
    </row>
    <row r="316" spans="1:2" x14ac:dyDescent="0.3">
      <c r="A316" s="18"/>
      <c r="B316" s="18"/>
    </row>
    <row r="317" spans="1:2" x14ac:dyDescent="0.3">
      <c r="A317" s="18"/>
      <c r="B317" s="18"/>
    </row>
    <row r="318" spans="1:2" x14ac:dyDescent="0.3">
      <c r="A318" s="18"/>
      <c r="B318" s="18"/>
    </row>
    <row r="319" spans="1:2" x14ac:dyDescent="0.3">
      <c r="A319" s="18"/>
      <c r="B319" s="18"/>
    </row>
    <row r="320" spans="1:2" x14ac:dyDescent="0.3">
      <c r="A320" s="18"/>
      <c r="B320" s="18"/>
    </row>
    <row r="321" spans="1:2" x14ac:dyDescent="0.3">
      <c r="A321" s="18"/>
      <c r="B321" s="18"/>
    </row>
    <row r="322" spans="1:2" x14ac:dyDescent="0.3">
      <c r="A322" s="18"/>
      <c r="B322" s="18"/>
    </row>
    <row r="323" spans="1:2" x14ac:dyDescent="0.3">
      <c r="A323" s="18"/>
      <c r="B323" s="18"/>
    </row>
    <row r="324" spans="1:2" x14ac:dyDescent="0.3">
      <c r="A324" s="18"/>
      <c r="B324" s="18"/>
    </row>
    <row r="325" spans="1:2" x14ac:dyDescent="0.3">
      <c r="A325" s="18"/>
      <c r="B325" s="18"/>
    </row>
    <row r="326" spans="1:2" x14ac:dyDescent="0.3">
      <c r="A326" s="18"/>
      <c r="B326" s="18"/>
    </row>
    <row r="327" spans="1:2" x14ac:dyDescent="0.3">
      <c r="A327" s="18"/>
      <c r="B327" s="18"/>
    </row>
    <row r="328" spans="1:2" x14ac:dyDescent="0.3">
      <c r="A328" s="18"/>
      <c r="B328" s="18"/>
    </row>
    <row r="329" spans="1:2" x14ac:dyDescent="0.3">
      <c r="A329" s="18"/>
      <c r="B329" s="18"/>
    </row>
    <row r="330" spans="1:2" x14ac:dyDescent="0.3">
      <c r="A330" s="18"/>
      <c r="B330" s="18"/>
    </row>
    <row r="331" spans="1:2" x14ac:dyDescent="0.3">
      <c r="A331" s="18"/>
      <c r="B331" s="18"/>
    </row>
    <row r="332" spans="1:2" x14ac:dyDescent="0.3">
      <c r="A332" s="18"/>
      <c r="B332" s="18"/>
    </row>
    <row r="333" spans="1:2" x14ac:dyDescent="0.3">
      <c r="A333" s="18"/>
      <c r="B333" s="18"/>
    </row>
    <row r="334" spans="1:2" x14ac:dyDescent="0.3">
      <c r="A334" s="18"/>
      <c r="B334" s="18"/>
    </row>
    <row r="335" spans="1:2" x14ac:dyDescent="0.3">
      <c r="A335" s="18"/>
      <c r="B335" s="18"/>
    </row>
    <row r="336" spans="1:2" x14ac:dyDescent="0.3">
      <c r="A336" s="18"/>
      <c r="B336" s="18"/>
    </row>
    <row r="337" spans="1:2" x14ac:dyDescent="0.3">
      <c r="A337" s="18"/>
      <c r="B337" s="18"/>
    </row>
    <row r="338" spans="1:2" x14ac:dyDescent="0.3">
      <c r="A338" s="18"/>
      <c r="B338" s="18"/>
    </row>
    <row r="339" spans="1:2" x14ac:dyDescent="0.3">
      <c r="A339" s="18"/>
      <c r="B339" s="18"/>
    </row>
    <row r="340" spans="1:2" x14ac:dyDescent="0.3">
      <c r="A340" s="18"/>
      <c r="B340" s="18"/>
    </row>
    <row r="341" spans="1:2" x14ac:dyDescent="0.3">
      <c r="A341" s="18"/>
      <c r="B341" s="18"/>
    </row>
    <row r="342" spans="1:2" x14ac:dyDescent="0.3">
      <c r="A342" s="18"/>
      <c r="B342" s="18"/>
    </row>
    <row r="343" spans="1:2" x14ac:dyDescent="0.3">
      <c r="A343" s="18"/>
      <c r="B343" s="18"/>
    </row>
    <row r="344" spans="1:2" x14ac:dyDescent="0.3">
      <c r="A344" s="18"/>
      <c r="B344" s="18"/>
    </row>
    <row r="345" spans="1:2" x14ac:dyDescent="0.3">
      <c r="A345" s="18"/>
      <c r="B345" s="18"/>
    </row>
    <row r="346" spans="1:2" x14ac:dyDescent="0.3">
      <c r="A346" s="18"/>
      <c r="B346" s="18"/>
    </row>
    <row r="347" spans="1:2" x14ac:dyDescent="0.3">
      <c r="A347" s="18"/>
      <c r="B347" s="18"/>
    </row>
    <row r="348" spans="1:2" x14ac:dyDescent="0.3">
      <c r="A348" s="18"/>
      <c r="B348" s="18"/>
    </row>
    <row r="349" spans="1:2" x14ac:dyDescent="0.3">
      <c r="A349" s="18"/>
      <c r="B349" s="18"/>
    </row>
    <row r="350" spans="1:2" x14ac:dyDescent="0.3">
      <c r="A350" s="18"/>
      <c r="B350" s="18"/>
    </row>
    <row r="351" spans="1:2" x14ac:dyDescent="0.3">
      <c r="A351" s="18"/>
      <c r="B351" s="18"/>
    </row>
    <row r="352" spans="1:2" x14ac:dyDescent="0.3">
      <c r="A352" s="18"/>
      <c r="B352" s="18"/>
    </row>
    <row r="353" spans="1:2" x14ac:dyDescent="0.3">
      <c r="A353" s="18"/>
      <c r="B353" s="18"/>
    </row>
    <row r="354" spans="1:2" x14ac:dyDescent="0.3">
      <c r="A354" s="18"/>
      <c r="B354" s="18"/>
    </row>
    <row r="355" spans="1:2" x14ac:dyDescent="0.3">
      <c r="A355" s="18"/>
      <c r="B355" s="18"/>
    </row>
    <row r="356" spans="1:2" x14ac:dyDescent="0.3">
      <c r="A356" s="18"/>
      <c r="B356" s="18"/>
    </row>
    <row r="357" spans="1:2" x14ac:dyDescent="0.3">
      <c r="A357" s="18"/>
      <c r="B357" s="18"/>
    </row>
    <row r="358" spans="1:2" x14ac:dyDescent="0.3">
      <c r="A358" s="18"/>
      <c r="B358" s="18"/>
    </row>
    <row r="359" spans="1:2" x14ac:dyDescent="0.3">
      <c r="A359" s="18"/>
      <c r="B359" s="18"/>
    </row>
    <row r="360" spans="1:2" x14ac:dyDescent="0.3">
      <c r="A360" s="18"/>
      <c r="B360" s="18"/>
    </row>
    <row r="361" spans="1:2" x14ac:dyDescent="0.3">
      <c r="A361" s="18"/>
      <c r="B361" s="18"/>
    </row>
    <row r="362" spans="1:2" x14ac:dyDescent="0.3">
      <c r="A362" s="18"/>
      <c r="B362" s="18"/>
    </row>
    <row r="363" spans="1:2" x14ac:dyDescent="0.3">
      <c r="A363" s="18"/>
      <c r="B363" s="18"/>
    </row>
    <row r="364" spans="1:2" x14ac:dyDescent="0.3">
      <c r="A364" s="18"/>
      <c r="B364" s="18"/>
    </row>
    <row r="365" spans="1:2" x14ac:dyDescent="0.3">
      <c r="A365" s="18"/>
      <c r="B365" s="18"/>
    </row>
    <row r="366" spans="1:2" x14ac:dyDescent="0.3">
      <c r="A366" s="18"/>
      <c r="B366" s="18"/>
    </row>
    <row r="367" spans="1:2" x14ac:dyDescent="0.3">
      <c r="A367" s="18"/>
      <c r="B367" s="18"/>
    </row>
    <row r="368" spans="1:2" x14ac:dyDescent="0.3">
      <c r="A368" s="18"/>
      <c r="B368" s="18"/>
    </row>
    <row r="369" spans="1:2" x14ac:dyDescent="0.3">
      <c r="A369" s="18"/>
      <c r="B369" s="18"/>
    </row>
    <row r="370" spans="1:2" x14ac:dyDescent="0.3">
      <c r="A370" s="18"/>
      <c r="B370" s="18"/>
    </row>
    <row r="371" spans="1:2" x14ac:dyDescent="0.3">
      <c r="A371" s="18"/>
      <c r="B371" s="18"/>
    </row>
    <row r="372" spans="1:2" x14ac:dyDescent="0.3">
      <c r="A372" s="18"/>
      <c r="B372" s="18"/>
    </row>
    <row r="373" spans="1:2" x14ac:dyDescent="0.3">
      <c r="A373" s="18"/>
      <c r="B373" s="18"/>
    </row>
    <row r="374" spans="1:2" x14ac:dyDescent="0.3">
      <c r="A374" s="18"/>
      <c r="B374" s="18"/>
    </row>
    <row r="375" spans="1:2" x14ac:dyDescent="0.3">
      <c r="A375" s="18"/>
      <c r="B375" s="18"/>
    </row>
    <row r="376" spans="1:2" x14ac:dyDescent="0.3">
      <c r="A376" s="18"/>
      <c r="B376" s="18"/>
    </row>
    <row r="377" spans="1:2" x14ac:dyDescent="0.3">
      <c r="A377" s="18"/>
      <c r="B377" s="18"/>
    </row>
    <row r="378" spans="1:2" x14ac:dyDescent="0.3">
      <c r="A378" s="18"/>
      <c r="B378" s="18"/>
    </row>
    <row r="379" spans="1:2" x14ac:dyDescent="0.3">
      <c r="A379" s="18"/>
      <c r="B379" s="18"/>
    </row>
    <row r="380" spans="1:2" x14ac:dyDescent="0.3">
      <c r="A380" s="18"/>
      <c r="B380" s="18"/>
    </row>
    <row r="381" spans="1:2" x14ac:dyDescent="0.3">
      <c r="A381" s="18"/>
      <c r="B381" s="18"/>
    </row>
    <row r="382" spans="1:2" x14ac:dyDescent="0.3">
      <c r="A382" s="18"/>
      <c r="B382" s="18"/>
    </row>
    <row r="383" spans="1:2" x14ac:dyDescent="0.3">
      <c r="A383" s="18"/>
      <c r="B383" s="18"/>
    </row>
    <row r="384" spans="1:2" x14ac:dyDescent="0.3">
      <c r="A384" s="18"/>
      <c r="B384" s="18"/>
    </row>
    <row r="385" spans="1:2" x14ac:dyDescent="0.3">
      <c r="A385" s="18"/>
      <c r="B385" s="18"/>
    </row>
    <row r="386" spans="1:2" x14ac:dyDescent="0.3">
      <c r="A386" s="18"/>
      <c r="B386" s="18"/>
    </row>
    <row r="387" spans="1:2" x14ac:dyDescent="0.3">
      <c r="A387" s="18"/>
      <c r="B387" s="18"/>
    </row>
    <row r="388" spans="1:2" x14ac:dyDescent="0.3">
      <c r="A388" s="18"/>
      <c r="B388" s="18"/>
    </row>
    <row r="389" spans="1:2" x14ac:dyDescent="0.3">
      <c r="A389" s="18"/>
      <c r="B389" s="18"/>
    </row>
    <row r="390" spans="1:2" x14ac:dyDescent="0.3">
      <c r="A390" s="18"/>
      <c r="B390" s="18"/>
    </row>
    <row r="391" spans="1:2" x14ac:dyDescent="0.3">
      <c r="A391" s="18"/>
      <c r="B391" s="18"/>
    </row>
    <row r="392" spans="1:2" x14ac:dyDescent="0.3">
      <c r="A392" s="18"/>
      <c r="B392" s="18"/>
    </row>
    <row r="393" spans="1:2" x14ac:dyDescent="0.3">
      <c r="A393" s="18"/>
      <c r="B393" s="18"/>
    </row>
    <row r="394" spans="1:2" x14ac:dyDescent="0.3">
      <c r="A394" s="18"/>
      <c r="B394" s="18"/>
    </row>
    <row r="395" spans="1:2" x14ac:dyDescent="0.3">
      <c r="A395" s="18"/>
      <c r="B395" s="18"/>
    </row>
    <row r="396" spans="1:2" x14ac:dyDescent="0.3">
      <c r="A396" s="18"/>
      <c r="B396" s="18"/>
    </row>
    <row r="397" spans="1:2" x14ac:dyDescent="0.3">
      <c r="A397" s="18"/>
      <c r="B397" s="18"/>
    </row>
    <row r="398" spans="1:2" x14ac:dyDescent="0.3">
      <c r="A398" s="18"/>
      <c r="B398" s="18"/>
    </row>
    <row r="399" spans="1:2" x14ac:dyDescent="0.3">
      <c r="A399" s="18"/>
      <c r="B399" s="18"/>
    </row>
    <row r="400" spans="1:2" x14ac:dyDescent="0.3">
      <c r="A400" s="18"/>
      <c r="B400" s="18"/>
    </row>
    <row r="401" spans="1:2" x14ac:dyDescent="0.3">
      <c r="A401" s="18"/>
      <c r="B401" s="18"/>
    </row>
    <row r="402" spans="1:2" x14ac:dyDescent="0.3">
      <c r="A402" s="18"/>
      <c r="B402" s="18"/>
    </row>
    <row r="403" spans="1:2" x14ac:dyDescent="0.3">
      <c r="A403" s="18"/>
      <c r="B403" s="18"/>
    </row>
    <row r="404" spans="1:2" x14ac:dyDescent="0.3">
      <c r="A404" s="18"/>
      <c r="B404" s="18"/>
    </row>
    <row r="405" spans="1:2" x14ac:dyDescent="0.3">
      <c r="A405" s="18"/>
      <c r="B405" s="18"/>
    </row>
    <row r="406" spans="1:2" x14ac:dyDescent="0.3">
      <c r="A406" s="18"/>
      <c r="B406" s="18"/>
    </row>
    <row r="407" spans="1:2" x14ac:dyDescent="0.3">
      <c r="A407" s="18"/>
      <c r="B407" s="18"/>
    </row>
  </sheetData>
  <sortState xmlns:xlrd2="http://schemas.microsoft.com/office/spreadsheetml/2017/richdata2" ref="A2:V407">
    <sortCondition ref="B2:B407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Snezhana</dc:creator>
  <cp:lastModifiedBy>Diana Kodzokova</cp:lastModifiedBy>
  <dcterms:created xsi:type="dcterms:W3CDTF">2021-10-09T15:15:19Z</dcterms:created>
  <dcterms:modified xsi:type="dcterms:W3CDTF">2022-10-11T15:46:27Z</dcterms:modified>
</cp:coreProperties>
</file>